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drawings/drawing4.xml" ContentType="application/vnd.openxmlformats-officedocument.drawingml.chartshapes+xml"/>
  <Override PartName="/xl/drawings/drawing25.xml" ContentType="application/vnd.openxmlformats-officedocument.drawingml.chartshapes+xml"/>
  <Override PartName="/xl/drawings/drawing31.xml" ContentType="application/vnd.openxmlformats-officedocument.drawingml.chartshapes+xml"/>
  <Override PartName="/xl/drawings/drawing11.xml" ContentType="application/vnd.openxmlformats-officedocument.drawingml.chartshapes+xml"/>
  <Override PartName="/xl/drawings/drawing32.xml" ContentType="application/vnd.openxmlformats-officedocument.drawingml.chartshapes+xml"/>
  <Override PartName="/xl/workbook.xml" ContentType="application/vnd.openxmlformats-officedocument.spreadsheetml.sheet.main+xml"/>
  <Override PartName="/xl/chartsheets/sheet2.xml" ContentType="application/vnd.openxmlformats-officedocument.spreadsheetml.chartsheet+xml"/>
  <Override PartName="/xl/worksheets/sheet2.xml" ContentType="application/vnd.openxmlformats-officedocument.spreadsheetml.worksheet+xml"/>
  <Override PartName="/xl/charts/style3.xml" ContentType="application/vnd.ms-office.chartstyle+xml"/>
  <Override PartName="/xl/charts/chart5.xml" ContentType="application/vnd.openxmlformats-officedocument.drawingml.chart+xml"/>
  <Override PartName="/xl/worksheets/sheet4.xml" ContentType="application/vnd.openxmlformats-officedocument.spreadsheetml.worksheet+xml"/>
  <Override PartName="/xl/charts/colors2.xml" ContentType="application/vnd.ms-office.chartcolorstyle+xml"/>
  <Override PartName="/xl/charts/style2.xml" ContentType="application/vnd.ms-office.chartstyle+xml"/>
  <Override PartName="/xl/charts/chart4.xml" ContentType="application/vnd.openxmlformats-officedocument.drawingml.chart+xml"/>
  <Override PartName="/xl/drawings/drawing30.xml" ContentType="application/vnd.openxmlformats-officedocument.drawing+xml"/>
  <Override PartName="/xl/drawings/drawing29.xml" ContentType="application/vnd.openxmlformats-officedocument.drawing+xml"/>
  <Override PartName="/xl/charts/colors3.xml" ContentType="application/vnd.ms-office.chartcolorstyle+xml"/>
  <Override PartName="/xl/worksheets/sheet3.xml" ContentType="application/vnd.openxmlformats-officedocument.spreadsheetml.worksheet+xml"/>
  <Override PartName="/xl/drawings/drawing33.xml" ContentType="application/vnd.openxmlformats-officedocument.drawing+xml"/>
  <Override PartName="/xl/chartsheets/sheet1.xml" ContentType="application/vnd.openxmlformats-officedocument.spreadsheetml.chartsheet+xml"/>
  <Override PartName="/xl/charts/colors5.xml" ContentType="application/vnd.ms-office.chartcolorstyle+xml"/>
  <Override PartName="/xl/charts/style5.xml" ContentType="application/vnd.ms-office.chartstyle+xml"/>
  <Override PartName="/xl/charts/chart7.xml" ContentType="application/vnd.openxmlformats-officedocument.drawingml.chart+xml"/>
  <Override PartName="/xl/charts/colors4.xml" ContentType="application/vnd.ms-office.chartcolorstyle+xml"/>
  <Override PartName="/xl/charts/style4.xml" ContentType="application/vnd.ms-office.chartstyle+xml"/>
  <Override PartName="/xl/charts/chart6.xml" ContentType="application/vnd.openxmlformats-officedocument.drawingml.chart+xml"/>
  <Override PartName="/xl/drawings/drawing34.xml" ContentType="application/vnd.openxmlformats-officedocument.drawing+xml"/>
  <Override PartName="/xl/drawings/drawing28.xml" ContentType="application/vnd.openxmlformats-officedocument.drawing+xml"/>
  <Override PartName="/xl/worksheets/sheet1.xml" ContentType="application/vnd.openxmlformats-officedocument.spreadsheetml.worksheet+xml"/>
  <Override PartName="/xl/drawings/drawing27.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harts/chart1.xml" ContentType="application/vnd.openxmlformats-officedocument.drawingml.chart+xml"/>
  <Override PartName="/xl/worksheets/sheet7.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charts/chart2.xml" ContentType="application/vnd.openxmlformats-officedocument.drawingml.chart+xml"/>
  <Override PartName="/xl/drawings/drawing10.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theme/theme1.xml" ContentType="application/vnd.openxmlformats-officedocument.theme+xml"/>
  <Override PartName="/xl/worksheets/sheet26.xml" ContentType="application/vnd.openxmlformats-officedocument.spreadsheetml.worksheet+xml"/>
  <Override PartName="/xl/worksheets/sheet25.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chartsheets/sheet3.xml" ContentType="application/vnd.openxmlformats-officedocument.spreadsheetml.chartsheet+xml"/>
  <Override PartName="/xl/worksheets/sheet19.xml" ContentType="application/vnd.openxmlformats-officedocument.spreadsheetml.worksheet+xml"/>
  <Override PartName="/xl/drawings/drawing12.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drawings/drawing20.xml" ContentType="application/vnd.openxmlformats-officedocument.drawing+xml"/>
  <Override PartName="/xl/drawings/drawing23.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22.xml" ContentType="application/vnd.openxmlformats-officedocument.drawing+xml"/>
  <Override PartName="/xl/drawings/drawing19.xml" ContentType="application/vnd.openxmlformats-officedocument.drawing+xml"/>
  <Override PartName="/xl/drawings/drawing21.xml" ContentType="application/vnd.openxmlformats-officedocument.drawing+xml"/>
  <Override PartName="/xl/drawings/drawing16.xml" ContentType="application/vnd.openxmlformats-officedocument.drawing+xml"/>
  <Override PartName="/xl/drawings/drawing24.xml" ContentType="application/vnd.openxmlformats-officedocument.drawing+xml"/>
  <Override PartName="/xl/charts/colors1.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26.xml" ContentType="application/vnd.openxmlformats-officedocument.drawing+xml"/>
  <Override PartName="/xl/charts/style1.xml" ContentType="application/vnd.ms-office.chartstyle+xml"/>
  <Override PartName="/xl/drawings/drawing15.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الكتاب الإحصائي السنوي\2016\الباب السادس - الصحة والسلامة\"/>
    </mc:Choice>
  </mc:AlternateContent>
  <bookViews>
    <workbookView xWindow="0" yWindow="0" windowWidth="15360" windowHeight="8445" activeTab="3"/>
  </bookViews>
  <sheets>
    <sheet name="المقدمة" sheetId="34" r:id="rId1"/>
    <sheet name="جدول 01-06 Table " sheetId="18" r:id="rId2"/>
    <sheet name="شكل 01 -06 Figure" sheetId="19" r:id="rId3"/>
    <sheet name="جدول 02-06 Table" sheetId="20" r:id="rId4"/>
    <sheet name="جدول  03-06 Table" sheetId="21" r:id="rId5"/>
    <sheet name="جدول 04 -06 Table" sheetId="22" r:id="rId6"/>
    <sheet name="جدول  05-06 Table " sheetId="23" r:id="rId7"/>
    <sheet name="جدول  06-06 Table" sheetId="24" r:id="rId8"/>
    <sheet name="شكل 02-06  Figure" sheetId="27" r:id="rId9"/>
    <sheet name="جدول 07 -06  Table " sheetId="25" r:id="rId10"/>
    <sheet name="جدول 08 -06  Table " sheetId="26" r:id="rId11"/>
    <sheet name="جدول 09   -06 Table" sheetId="28" r:id="rId12"/>
    <sheet name="جدول 10   -06 Table" sheetId="29" r:id="rId13"/>
    <sheet name="جدول 11 -06 Table" sheetId="30" r:id="rId14"/>
    <sheet name="جدول 12 -06 Table" sheetId="33" r:id="rId15"/>
    <sheet name="جدول 13 -06  Table " sheetId="31" r:id="rId16"/>
    <sheet name="جدول 14-06 Table " sheetId="32" r:id="rId17"/>
    <sheet name="جدول 15-06 Table " sheetId="1" r:id="rId18"/>
    <sheet name="جدول 16-06 Table " sheetId="15" r:id="rId19"/>
    <sheet name="جدول 17-06 Table  " sheetId="8" r:id="rId20"/>
    <sheet name="جدول 18-06 Table  " sheetId="7" r:id="rId21"/>
    <sheet name="شكل   03-06  Figure  " sheetId="11" r:id="rId22"/>
    <sheet name="جدول 19-06 Table " sheetId="16" r:id="rId23"/>
    <sheet name="جدول 20-06 Table " sheetId="17" r:id="rId24"/>
    <sheet name="جدول 21 -06 Table" sheetId="4" r:id="rId25"/>
    <sheet name="جدول 22-06  Table" sheetId="9" r:id="rId26"/>
    <sheet name="شكل  04-06  Figure" sheetId="14" r:id="rId27"/>
    <sheet name="جدول23 - 06 Table " sheetId="10" r:id="rId28"/>
    <sheet name="بيانات الرسومات" sheetId="13" r:id="rId29"/>
  </sheets>
  <externalReferences>
    <externalReference r:id="rId30"/>
  </externalReferences>
  <definedNames>
    <definedName name="_xlnm.Print_Area" localSheetId="0">المقدمة!$A$1:$A$26</definedName>
    <definedName name="_xlnm.Print_Area" localSheetId="4">'جدول  03-06 Table'!$A$1:$L$47</definedName>
    <definedName name="_xlnm.Print_Area" localSheetId="6">'جدول  05-06 Table '!$A$1:$K$44</definedName>
    <definedName name="_xlnm.Print_Area" localSheetId="7">'جدول  06-06 Table'!$A$1:$H$25</definedName>
    <definedName name="_xlnm.Print_Area" localSheetId="1">'جدول 01-06 Table '!$A$1:$F$26</definedName>
    <definedName name="_xlnm.Print_Area" localSheetId="3">'جدول 02-06 Table'!$A$1:$N$28</definedName>
    <definedName name="_xlnm.Print_Area" localSheetId="5">'جدول 04 -06 Table'!$A$1:$I$20</definedName>
    <definedName name="_xlnm.Print_Area" localSheetId="9">'جدول 07 -06  Table '!$A$1:$F$49</definedName>
    <definedName name="_xlnm.Print_Area" localSheetId="10">'جدول 08 -06  Table '!$A$1:$F$35</definedName>
    <definedName name="_xlnm.Print_Area" localSheetId="11">'جدول 09   -06 Table'!$A$1:$N$23</definedName>
    <definedName name="_xlnm.Print_Area" localSheetId="12">'جدول 10   -06 Table'!$A$1:$E$22</definedName>
    <definedName name="_xlnm.Print_Area" localSheetId="13">'جدول 11 -06 Table'!$A$1:$Q$19</definedName>
    <definedName name="_xlnm.Print_Area" localSheetId="14">'جدول 12 -06 Table'!$A$1:$H$25</definedName>
    <definedName name="_xlnm.Print_Area" localSheetId="15">'جدول 13 -06  Table '!$A$1:$E$24</definedName>
    <definedName name="_xlnm.Print_Area" localSheetId="16">'جدول 14-06 Table '!$A$1:$K$20</definedName>
    <definedName name="_xlnm.Print_Area" localSheetId="17">'جدول 15-06 Table '!$A$1:$M$19</definedName>
    <definedName name="_xlnm.Print_Area" localSheetId="18">'جدول 16-06 Table '!$A$1:$O$26</definedName>
    <definedName name="_xlnm.Print_Area" localSheetId="19">'جدول 17-06 Table  '!$A$1:$N$21</definedName>
    <definedName name="_xlnm.Print_Area" localSheetId="20">'جدول 18-06 Table  '!$A$1:$N$28</definedName>
    <definedName name="_xlnm.Print_Area" localSheetId="22">'جدول 19-06 Table '!$A$1:$M$17</definedName>
    <definedName name="_xlnm.Print_Area" localSheetId="23">'جدول 20-06 Table '!$A$1:$L$22</definedName>
    <definedName name="_xlnm.Print_Area" localSheetId="24">'جدول 21 -06 Table'!$A$1:$K$17</definedName>
    <definedName name="_xlnm.Print_Area" localSheetId="25">'جدول 22-06  Table'!$A$1:$E$23</definedName>
    <definedName name="_xlnm.Print_Area" localSheetId="27">'جدول23 - 06 Table '!$A$1:$F$27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33" l="1"/>
  <c r="B20" i="33"/>
  <c r="D18" i="33"/>
  <c r="B18" i="33"/>
  <c r="D17" i="33"/>
  <c r="B17" i="33"/>
  <c r="D16" i="33"/>
  <c r="B16" i="33"/>
  <c r="G14" i="33"/>
  <c r="F14" i="33"/>
  <c r="E14" i="33"/>
  <c r="C14" i="33"/>
  <c r="B14" i="33"/>
  <c r="K8" i="32" l="1"/>
  <c r="K9" i="32"/>
  <c r="D9" i="31"/>
  <c r="D10" i="31"/>
  <c r="D11" i="31"/>
  <c r="D12" i="31"/>
  <c r="D13" i="31"/>
  <c r="D14" i="31"/>
  <c r="D15" i="31"/>
  <c r="D17" i="31"/>
  <c r="D18" i="31"/>
  <c r="D19" i="31"/>
  <c r="D20" i="31"/>
  <c r="B21" i="31"/>
  <c r="C21" i="31"/>
  <c r="D21" i="31"/>
  <c r="E12" i="30"/>
  <c r="I12" i="30"/>
  <c r="M12" i="30"/>
  <c r="Q12" i="30"/>
  <c r="C11" i="29"/>
  <c r="B15" i="29"/>
  <c r="C15" i="29"/>
  <c r="C19" i="29" s="1"/>
  <c r="B17" i="29"/>
  <c r="C17" i="29"/>
  <c r="D17" i="29"/>
  <c r="C18" i="29"/>
  <c r="D18" i="29"/>
  <c r="D19" i="29"/>
  <c r="E10" i="28"/>
  <c r="E21" i="28" s="1"/>
  <c r="I10" i="28"/>
  <c r="I21" i="28" s="1"/>
  <c r="M10" i="28"/>
  <c r="E11" i="28"/>
  <c r="I11" i="28"/>
  <c r="M11" i="28"/>
  <c r="I12" i="28"/>
  <c r="M12" i="28"/>
  <c r="I13" i="28"/>
  <c r="M13" i="28"/>
  <c r="M21" i="28" s="1"/>
  <c r="I14" i="28"/>
  <c r="M14" i="28"/>
  <c r="E15" i="28"/>
  <c r="I15" i="28"/>
  <c r="M15" i="28"/>
  <c r="E16" i="28"/>
  <c r="I16" i="28"/>
  <c r="M16" i="28"/>
  <c r="E17" i="28"/>
  <c r="I17" i="28"/>
  <c r="M17" i="28"/>
  <c r="E18" i="28"/>
  <c r="I18" i="28"/>
  <c r="M18" i="28"/>
  <c r="E19" i="28"/>
  <c r="I19" i="28"/>
  <c r="M19" i="28"/>
  <c r="E20" i="28"/>
  <c r="I20" i="28"/>
  <c r="M20" i="28"/>
  <c r="B21" i="28"/>
  <c r="F21" i="28"/>
  <c r="G21" i="28"/>
  <c r="H21" i="28"/>
  <c r="J21" i="28"/>
  <c r="K21" i="28"/>
  <c r="L21" i="28"/>
  <c r="B31" i="26"/>
  <c r="C31" i="26"/>
  <c r="D31" i="26"/>
  <c r="E31" i="26"/>
  <c r="B45" i="25"/>
  <c r="C45" i="25"/>
  <c r="D45" i="25"/>
  <c r="E45" i="25"/>
  <c r="E15" i="24"/>
  <c r="B18" i="24"/>
  <c r="F18" i="24"/>
  <c r="B20" i="24"/>
  <c r="B15" i="24" s="1"/>
  <c r="C20" i="24"/>
  <c r="C18" i="24" s="1"/>
  <c r="D20" i="24"/>
  <c r="D12" i="24" s="1"/>
  <c r="E20" i="24"/>
  <c r="E12" i="24" s="1"/>
  <c r="F20" i="24"/>
  <c r="F15" i="24" s="1"/>
  <c r="G20" i="24"/>
  <c r="G15" i="24" s="1"/>
  <c r="B21" i="24"/>
  <c r="E21" i="24"/>
  <c r="I9" i="23"/>
  <c r="J9" i="23"/>
  <c r="I10" i="23"/>
  <c r="J10" i="23"/>
  <c r="I11" i="23"/>
  <c r="J11" i="23"/>
  <c r="I12" i="23"/>
  <c r="J12" i="23"/>
  <c r="I13" i="23"/>
  <c r="J13" i="23"/>
  <c r="I14" i="23"/>
  <c r="J14" i="23"/>
  <c r="I15" i="23"/>
  <c r="J15" i="23"/>
  <c r="I16" i="23"/>
  <c r="J16" i="23"/>
  <c r="I17" i="23"/>
  <c r="J17" i="23"/>
  <c r="I18" i="23"/>
  <c r="J18" i="23"/>
  <c r="I19" i="23"/>
  <c r="J19" i="23"/>
  <c r="I20" i="23"/>
  <c r="J20" i="23"/>
  <c r="I21" i="23"/>
  <c r="J21" i="23"/>
  <c r="I22" i="23"/>
  <c r="J22" i="23"/>
  <c r="I28" i="23"/>
  <c r="J28" i="23"/>
  <c r="I29" i="23"/>
  <c r="J29" i="23"/>
  <c r="I30" i="23"/>
  <c r="J30" i="23"/>
  <c r="I31" i="23"/>
  <c r="J31" i="23"/>
  <c r="I32" i="23"/>
  <c r="J32" i="23"/>
  <c r="I33" i="23"/>
  <c r="J33" i="23"/>
  <c r="I34" i="23"/>
  <c r="J34" i="23"/>
  <c r="I35" i="23"/>
  <c r="J35" i="23"/>
  <c r="I36" i="23"/>
  <c r="J36" i="23"/>
  <c r="I37" i="23"/>
  <c r="J37" i="23"/>
  <c r="I38" i="23"/>
  <c r="J38" i="23"/>
  <c r="I39" i="23"/>
  <c r="J39" i="23"/>
  <c r="B40" i="23"/>
  <c r="C40" i="23"/>
  <c r="D40" i="23"/>
  <c r="E40" i="23"/>
  <c r="F40" i="23"/>
  <c r="G40" i="23"/>
  <c r="H40" i="23"/>
  <c r="D10" i="21"/>
  <c r="K10" i="21" s="1"/>
  <c r="D11" i="21"/>
  <c r="K11" i="21" s="1"/>
  <c r="D12" i="21"/>
  <c r="K12" i="21"/>
  <c r="D13" i="21"/>
  <c r="K13" i="21" s="1"/>
  <c r="D14" i="21"/>
  <c r="K14" i="21"/>
  <c r="D15" i="21"/>
  <c r="K15" i="21"/>
  <c r="D16" i="21"/>
  <c r="K16" i="21"/>
  <c r="D17" i="21"/>
  <c r="K17" i="21" s="1"/>
  <c r="D18" i="21"/>
  <c r="K18" i="21"/>
  <c r="D19" i="21"/>
  <c r="K19" i="21"/>
  <c r="D20" i="21"/>
  <c r="K20" i="21"/>
  <c r="D21" i="21"/>
  <c r="K21" i="21" s="1"/>
  <c r="D22" i="21"/>
  <c r="K22" i="21"/>
  <c r="D23" i="21"/>
  <c r="K23" i="21" s="1"/>
  <c r="D33" i="21"/>
  <c r="K33" i="21"/>
  <c r="D34" i="21"/>
  <c r="K34" i="21" s="1"/>
  <c r="D35" i="21"/>
  <c r="K35" i="21"/>
  <c r="D36" i="21"/>
  <c r="K36" i="21" s="1"/>
  <c r="D37" i="21"/>
  <c r="K37" i="21"/>
  <c r="D38" i="21"/>
  <c r="K38" i="21" s="1"/>
  <c r="D39" i="21"/>
  <c r="K39" i="21"/>
  <c r="D40" i="21"/>
  <c r="K40" i="21"/>
  <c r="D41" i="21"/>
  <c r="K41" i="21"/>
  <c r="D42" i="21"/>
  <c r="K42" i="21" s="1"/>
  <c r="D43" i="21"/>
  <c r="K43" i="21"/>
  <c r="D44" i="21"/>
  <c r="K44" i="21" s="1"/>
  <c r="B45" i="21"/>
  <c r="C45" i="21"/>
  <c r="D45" i="21"/>
  <c r="E45" i="21"/>
  <c r="G45" i="21"/>
  <c r="H45" i="21"/>
  <c r="I45" i="21"/>
  <c r="J45" i="21"/>
  <c r="E10" i="20"/>
  <c r="M10" i="20"/>
  <c r="E11" i="20"/>
  <c r="M11" i="20"/>
  <c r="E12" i="20"/>
  <c r="M12" i="20"/>
  <c r="E13" i="20"/>
  <c r="M13" i="20"/>
  <c r="E14" i="20"/>
  <c r="M14" i="20"/>
  <c r="E15" i="20"/>
  <c r="M15" i="20"/>
  <c r="E16" i="20"/>
  <c r="M16" i="20"/>
  <c r="B17" i="20"/>
  <c r="C17" i="20"/>
  <c r="D17" i="20"/>
  <c r="D25" i="20" s="1"/>
  <c r="E17" i="20"/>
  <c r="F17" i="20"/>
  <c r="G17" i="20"/>
  <c r="H17" i="20"/>
  <c r="I17" i="20"/>
  <c r="J17" i="20"/>
  <c r="K17" i="20"/>
  <c r="L17" i="20"/>
  <c r="L25" i="20" s="1"/>
  <c r="M17" i="20"/>
  <c r="E19" i="20"/>
  <c r="M19" i="20" s="1"/>
  <c r="E20" i="20"/>
  <c r="M20" i="20" s="1"/>
  <c r="E21" i="20"/>
  <c r="M21" i="20" s="1"/>
  <c r="E22" i="20"/>
  <c r="M22" i="20"/>
  <c r="E23" i="20"/>
  <c r="M23" i="20" s="1"/>
  <c r="B24" i="20"/>
  <c r="E24" i="20" s="1"/>
  <c r="M24" i="20" s="1"/>
  <c r="C24" i="20"/>
  <c r="D24" i="20"/>
  <c r="F24" i="20"/>
  <c r="F25" i="20" s="1"/>
  <c r="M25" i="20" s="1"/>
  <c r="G24" i="20"/>
  <c r="G25" i="20" s="1"/>
  <c r="H24" i="20"/>
  <c r="I24" i="20"/>
  <c r="J24" i="20"/>
  <c r="K24" i="20"/>
  <c r="L24" i="20"/>
  <c r="B25" i="20"/>
  <c r="E25" i="20" s="1"/>
  <c r="C25" i="20"/>
  <c r="H25" i="20"/>
  <c r="I25" i="20"/>
  <c r="J25" i="20"/>
  <c r="K25" i="20"/>
  <c r="E11" i="18"/>
  <c r="E12" i="18"/>
  <c r="E13" i="18"/>
  <c r="E14" i="18"/>
  <c r="E15" i="18"/>
  <c r="E22" i="18" s="1"/>
  <c r="E16" i="18"/>
  <c r="E17" i="18"/>
  <c r="E18" i="18"/>
  <c r="E19" i="18"/>
  <c r="E20" i="18"/>
  <c r="E21" i="18"/>
  <c r="B22" i="18"/>
  <c r="C22" i="18"/>
  <c r="D22" i="18"/>
  <c r="D15" i="24" l="1"/>
  <c r="G21" i="24"/>
  <c r="C12" i="24"/>
  <c r="F21" i="24"/>
  <c r="B12" i="24"/>
  <c r="I40" i="23"/>
  <c r="C21" i="24"/>
  <c r="G18" i="24"/>
  <c r="J40" i="23"/>
  <c r="K45" i="21"/>
  <c r="E18" i="24"/>
  <c r="C15" i="24"/>
  <c r="D18" i="24"/>
  <c r="G12" i="24"/>
  <c r="F12" i="24"/>
  <c r="D21" i="24"/>
  <c r="L20" i="17"/>
  <c r="K20" i="17"/>
  <c r="J20" i="17"/>
  <c r="I20" i="17"/>
  <c r="H20" i="17"/>
  <c r="G20" i="17"/>
  <c r="F20" i="17"/>
  <c r="E20" i="17"/>
  <c r="D20" i="17"/>
  <c r="B20" i="17"/>
  <c r="C19" i="17" s="1"/>
  <c r="C12" i="17"/>
  <c r="L24" i="15"/>
  <c r="K24" i="15"/>
  <c r="J24" i="15"/>
  <c r="I24" i="15"/>
  <c r="M24" i="15" s="1"/>
  <c r="N24" i="15" s="1"/>
  <c r="H24" i="15"/>
  <c r="G24" i="15"/>
  <c r="F24" i="15"/>
  <c r="D24" i="15"/>
  <c r="E24" i="15" s="1"/>
  <c r="C24" i="15"/>
  <c r="B24" i="15"/>
  <c r="M23" i="15"/>
  <c r="D23" i="15"/>
  <c r="E23" i="15" s="1"/>
  <c r="M22" i="15"/>
  <c r="N22" i="15" s="1"/>
  <c r="D22" i="15"/>
  <c r="E22" i="15" s="1"/>
  <c r="M21" i="15"/>
  <c r="N21" i="15" s="1"/>
  <c r="D21" i="15"/>
  <c r="E21" i="15" s="1"/>
  <c r="M20" i="15"/>
  <c r="N20" i="15" s="1"/>
  <c r="D20" i="15"/>
  <c r="E20" i="15" s="1"/>
  <c r="M19" i="15"/>
  <c r="D19" i="15"/>
  <c r="E19" i="15" s="1"/>
  <c r="M18" i="15"/>
  <c r="N18" i="15" s="1"/>
  <c r="D18" i="15"/>
  <c r="E18" i="15" s="1"/>
  <c r="M17" i="15"/>
  <c r="N17" i="15" s="1"/>
  <c r="D17" i="15"/>
  <c r="E17" i="15" s="1"/>
  <c r="M16" i="15"/>
  <c r="N16" i="15" s="1"/>
  <c r="D16" i="15"/>
  <c r="E16" i="15" s="1"/>
  <c r="M15" i="15"/>
  <c r="D15" i="15"/>
  <c r="E15" i="15" s="1"/>
  <c r="M14" i="15"/>
  <c r="N14" i="15" s="1"/>
  <c r="D14" i="15"/>
  <c r="E14" i="15" s="1"/>
  <c r="M13" i="15"/>
  <c r="N13" i="15" s="1"/>
  <c r="D13" i="15"/>
  <c r="E13" i="15" s="1"/>
  <c r="M12" i="15"/>
  <c r="N12" i="15" s="1"/>
  <c r="D12" i="15"/>
  <c r="E12" i="15" s="1"/>
  <c r="N15" i="15" l="1"/>
  <c r="N19" i="15"/>
  <c r="N23" i="15"/>
  <c r="C13" i="17"/>
  <c r="C20" i="17"/>
  <c r="C14" i="17"/>
  <c r="C15" i="17"/>
  <c r="C16" i="17"/>
  <c r="C17" i="17"/>
  <c r="C10" i="17"/>
  <c r="C18" i="17"/>
  <c r="C11" i="17"/>
  <c r="E24" i="10"/>
  <c r="D24" i="10"/>
  <c r="C24" i="10"/>
  <c r="D19" i="9" l="1"/>
  <c r="C19" i="9"/>
  <c r="B19" i="9"/>
  <c r="L19" i="8"/>
  <c r="K19" i="8"/>
  <c r="J19" i="8"/>
  <c r="H19" i="8"/>
  <c r="G19" i="8"/>
  <c r="F19" i="8"/>
  <c r="E19" i="8"/>
  <c r="I19" i="8" s="1"/>
  <c r="C19" i="8"/>
  <c r="B19" i="8"/>
  <c r="D19" i="8" s="1"/>
  <c r="M18" i="8"/>
  <c r="I18" i="8"/>
  <c r="D18" i="8"/>
  <c r="M17" i="8"/>
  <c r="I17" i="8"/>
  <c r="D17" i="8"/>
  <c r="M16" i="8"/>
  <c r="I16" i="8"/>
  <c r="D16" i="8"/>
  <c r="M15" i="8"/>
  <c r="I15" i="8"/>
  <c r="D15" i="8"/>
  <c r="M14" i="8"/>
  <c r="I14" i="8"/>
  <c r="D14" i="8"/>
  <c r="M13" i="8"/>
  <c r="D13" i="8"/>
  <c r="M12" i="8"/>
  <c r="M19" i="8" s="1"/>
  <c r="I12" i="8"/>
  <c r="D12" i="8"/>
  <c r="M14" i="1" l="1"/>
  <c r="I14" i="1"/>
  <c r="D14" i="1"/>
  <c r="I13" i="8"/>
</calcChain>
</file>

<file path=xl/sharedStrings.xml><?xml version="1.0" encoding="utf-8"?>
<sst xmlns="http://schemas.openxmlformats.org/spreadsheetml/2006/main" count="1273" uniqueCount="774">
  <si>
    <t>الحوادث المرورية والإصابات حسب السنوات - إمارة دبي</t>
  </si>
  <si>
    <t xml:space="preserve">Traffic Accidents and Injuries by Years - Emirate of Dubai </t>
  </si>
  <si>
    <t>(2016 - 2014)</t>
  </si>
  <si>
    <t>جـــدول ( 15 - 06 ) Table</t>
  </si>
  <si>
    <t>السنوات
Years</t>
  </si>
  <si>
    <t>عدد الحوادث 
  Number of Accidents</t>
  </si>
  <si>
    <t>عدد المصابين  Number of Injured</t>
  </si>
  <si>
    <t>درجة الإصابة  Degree of Injury</t>
  </si>
  <si>
    <t>نوع المصاب   Type of Injured</t>
  </si>
  <si>
    <t>إصابات
Injuries</t>
  </si>
  <si>
    <t xml:space="preserve"> بدون إصابات
No Injuries</t>
  </si>
  <si>
    <t>المجموع
Total</t>
  </si>
  <si>
    <t xml:space="preserve">إصابة 
بسيطة 
Mild Injury </t>
  </si>
  <si>
    <t>إصابة متوسطة 
Moderate Injury</t>
  </si>
  <si>
    <t>إصابة 
بليغة
Serious
 Injury</t>
  </si>
  <si>
    <t>وفاة
Death</t>
  </si>
  <si>
    <t xml:space="preserve">مجموع المصابين
Total of Injured </t>
  </si>
  <si>
    <t>سائق 
Driver</t>
  </si>
  <si>
    <t>راكب
Passenger</t>
  </si>
  <si>
    <t>مشاة
Pedestrian</t>
  </si>
  <si>
    <t>المصدر : القيادة العامة لشرطة دبي / الإدارة العامة للمرور</t>
  </si>
  <si>
    <t>Source : Dubai Police General Headquarters/ General Traffic Department</t>
  </si>
  <si>
    <t>الحوادث المرورية والإصابات حسب نوع الحادث - إمارة دبي</t>
  </si>
  <si>
    <t xml:space="preserve">Traffic Accidents and Injuries by Type of Accident - Emirate of Dubai </t>
  </si>
  <si>
    <t>جـــدول ( 17 - 06 ) Table</t>
  </si>
  <si>
    <t>نوع الحادث</t>
  </si>
  <si>
    <t>Type of Accident</t>
  </si>
  <si>
    <t xml:space="preserve">إصابة بسيطة 
Mild Injury </t>
  </si>
  <si>
    <t>إصابة بليغة
Serious Injury</t>
  </si>
  <si>
    <t xml:space="preserve"> اصطدام مركبتين أو أكثر</t>
  </si>
  <si>
    <t>Collision of Two Vehicles or More</t>
  </si>
  <si>
    <t>صدم غير متحرك</t>
  </si>
  <si>
    <t>Hitting Non-moving</t>
  </si>
  <si>
    <t>صدم حيوان</t>
  </si>
  <si>
    <t>Animal Casualty</t>
  </si>
  <si>
    <t>تدهور</t>
  </si>
  <si>
    <t>Vehicle Overturn</t>
  </si>
  <si>
    <t>دهس</t>
  </si>
  <si>
    <t>Run Over</t>
  </si>
  <si>
    <t>سقوط</t>
  </si>
  <si>
    <t>Falling</t>
  </si>
  <si>
    <t>المجموع</t>
  </si>
  <si>
    <t>Total</t>
  </si>
  <si>
    <t>الحوادث المرورية والإصابات حسب سبب الحادث - إمارة دبي</t>
  </si>
  <si>
    <t xml:space="preserve">Traffic Accidents and Injuries by Reason of Accident - Emirate of Dubai </t>
  </si>
  <si>
    <t>جـــدول ( 18 - 06 ) Table</t>
  </si>
  <si>
    <t>سبب الحادث</t>
  </si>
  <si>
    <t xml:space="preserve"> Reason of Accident</t>
  </si>
  <si>
    <t xml:space="preserve">إصابات
Injuries </t>
  </si>
  <si>
    <t xml:space="preserve">بدون
 إصابات
No Injuries </t>
  </si>
  <si>
    <t>إصابة 
متوسطة 
Moderate Injury</t>
  </si>
  <si>
    <t>إصابة 
بليغة
Serious Injury</t>
  </si>
  <si>
    <t>عدم تقدير مستعملي الطريق</t>
  </si>
  <si>
    <t>Lack of Appreciation to Road Users</t>
  </si>
  <si>
    <t xml:space="preserve">عدم الالتزام بخط السير </t>
  </si>
  <si>
    <t>Lack of Commitment by a Route</t>
  </si>
  <si>
    <t>دخول الشارع قبل التأكد من خلوه</t>
  </si>
  <si>
    <t xml:space="preserve">Entering The Street Before Making Sure It is Empty </t>
  </si>
  <si>
    <t>عدم ترك مسافة كافية</t>
  </si>
  <si>
    <t>Not Leaving Sufficient Distance</t>
  </si>
  <si>
    <t>تجاوز الإشارة الضوئية الحمراء</t>
  </si>
  <si>
    <t>Cross the Red Signal</t>
  </si>
  <si>
    <t>السرعة الزائدة</t>
  </si>
  <si>
    <t>Speed Excess</t>
  </si>
  <si>
    <t>السير بعكس السير</t>
  </si>
  <si>
    <t>Go Against Traffic</t>
  </si>
  <si>
    <t xml:space="preserve">انفجار إطار </t>
  </si>
  <si>
    <t xml:space="preserve">Explosion of Tire </t>
  </si>
  <si>
    <t xml:space="preserve">الحوادث الأخرى </t>
  </si>
  <si>
    <t>Other Accidents</t>
  </si>
  <si>
    <t>خدمات الدفاع المدني - إمارة دبـي</t>
  </si>
  <si>
    <t>Civil Defence Services - Emirate of Dubai</t>
  </si>
  <si>
    <t>جــدول ( 21 - 06 ) Table</t>
  </si>
  <si>
    <t>حوادث الحريق   Fire Accidents</t>
  </si>
  <si>
    <t>المهام الإنقاذية وحوادث أخرى  Rescue Operations and Other Accidents</t>
  </si>
  <si>
    <t>البيـــان</t>
  </si>
  <si>
    <t>الوفيــات
Deaths</t>
  </si>
  <si>
    <t>المصابون       Injured</t>
  </si>
  <si>
    <t>Title</t>
  </si>
  <si>
    <t>بليغة / متوسطة</t>
  </si>
  <si>
    <t>بسيطة</t>
  </si>
  <si>
    <t>المجمــوع</t>
  </si>
  <si>
    <t>Severe / Medium</t>
  </si>
  <si>
    <t>Simple</t>
  </si>
  <si>
    <t>المصدر :  الإدارة العامة للدفاع المدني - دبي</t>
  </si>
  <si>
    <t>Source : Directorate of Civil Defence - Dubai</t>
  </si>
  <si>
    <t>حوادث الحريق حسب الموقع - إمارة دبـي</t>
  </si>
  <si>
    <t>Fire Accidents by Location - Emirate of Dubai</t>
  </si>
  <si>
    <t>جــدول ( 22 - 06 ) Table</t>
  </si>
  <si>
    <t>منشآت سكنية</t>
  </si>
  <si>
    <t>Residential Establishment</t>
  </si>
  <si>
    <t>شقق وبنايات</t>
  </si>
  <si>
    <t>…</t>
  </si>
  <si>
    <t xml:space="preserve">Buildings and Apartments </t>
  </si>
  <si>
    <t>منشآت تجارية</t>
  </si>
  <si>
    <t>Commercial Establishment</t>
  </si>
  <si>
    <t>منشآت حكومية</t>
  </si>
  <si>
    <t>Governmental Establishment</t>
  </si>
  <si>
    <t>منشآت صناعية</t>
  </si>
  <si>
    <t>Industrial Establishment</t>
  </si>
  <si>
    <t>وسائل نقل ( بحرية / جوية )**</t>
  </si>
  <si>
    <t>Transportation (Manine / Air)**</t>
  </si>
  <si>
    <t>مباني قيد الإنشاء</t>
  </si>
  <si>
    <t>Buildings Under Constrection</t>
  </si>
  <si>
    <t>أبراج عالية</t>
  </si>
  <si>
    <t>High Towers</t>
  </si>
  <si>
    <t>نفايات وقمامة</t>
  </si>
  <si>
    <t>Waste and Rubbish</t>
  </si>
  <si>
    <t>حوادث الحريق حسب الأسباب - إمارة دبي</t>
  </si>
  <si>
    <t>Fire Accidents by Reasons - Emirate of Dubai</t>
  </si>
  <si>
    <t>جــدول ( 23 - 06 ) Table</t>
  </si>
  <si>
    <t xml:space="preserve">البيان </t>
  </si>
  <si>
    <t>لم يتم إبلاغ خبير الحرائق</t>
  </si>
  <si>
    <t>Fire Expert is Not Informed</t>
  </si>
  <si>
    <t>تسرب الوقود/ الزيت/ الغاز</t>
  </si>
  <si>
    <t>Leakage of Fuel/ Oil/ Gas</t>
  </si>
  <si>
    <t>عقب سيجارة</t>
  </si>
  <si>
    <t>Cigarette</t>
  </si>
  <si>
    <t>مصدر حراري</t>
  </si>
  <si>
    <t>Heat Source</t>
  </si>
  <si>
    <t>ماس كهربائي</t>
  </si>
  <si>
    <t>Electric Spark</t>
  </si>
  <si>
    <t>شمعة مشتعلة</t>
  </si>
  <si>
    <t>Burning Candle</t>
  </si>
  <si>
    <t>عود ثقاب</t>
  </si>
  <si>
    <t>Matchstick</t>
  </si>
  <si>
    <t>تطاير شرر</t>
  </si>
  <si>
    <t>Flying Sparks</t>
  </si>
  <si>
    <t xml:space="preserve">اشتعال </t>
  </si>
  <si>
    <t>Inflammation</t>
  </si>
  <si>
    <t>أسباب أخرى*</t>
  </si>
  <si>
    <t>Other Reasons*</t>
  </si>
  <si>
    <t>* تشمل (حرائق مفتعلة ، ترك مبخرة ، عبث أطفال، أخرى)</t>
  </si>
  <si>
    <t>* Including  (Intentional Fires, Leaving the Censer, Futility of Children, Others)</t>
  </si>
  <si>
    <r>
      <t>(2016)</t>
    </r>
    <r>
      <rPr>
        <b/>
        <sz val="1"/>
        <rFont val="Dubai"/>
        <family val="2"/>
      </rPr>
      <t>`</t>
    </r>
  </si>
  <si>
    <t>القيادة بطيش وتهور</t>
  </si>
  <si>
    <t>Reckless and Careless Driving</t>
  </si>
  <si>
    <t>الانحراف المفاجئ</t>
  </si>
  <si>
    <t>Sudden Turn</t>
  </si>
  <si>
    <t>الإهمال وعدم الانتباه</t>
  </si>
  <si>
    <t>Neglect and Lack of Attention</t>
  </si>
  <si>
    <t>القيادة تحت تأثير المسكرات</t>
  </si>
  <si>
    <t>Driving Under the Influence of Alcohol</t>
  </si>
  <si>
    <t>الرجوع إلى الخلف بصورة خطرة</t>
  </si>
  <si>
    <t>Moving Backwards Dargerously</t>
  </si>
  <si>
    <t>أخرى</t>
  </si>
  <si>
    <t>Other</t>
  </si>
  <si>
    <t xml:space="preserve">عدد الحوادث
Number of  Accidents </t>
  </si>
  <si>
    <t>مواقع أخرى*</t>
  </si>
  <si>
    <t>Other Locatios*</t>
  </si>
  <si>
    <t>المجمـــــــوع</t>
  </si>
  <si>
    <t>*  تشمل ( مزارع وغابات ، ومناطق حرة، أخرى )</t>
  </si>
  <si>
    <t>* Including (Farms, Forests, Free Zones, Other)</t>
  </si>
  <si>
    <t xml:space="preserve">** تم حذف حرائق وسائل النقل البرية من إحصائيات الدفاع المدني وتحويلها للجنة التنسيق المروري 
بوزارة الداخلية لعام 2015 فقط </t>
  </si>
  <si>
    <t>**Land transportation statistics has been deleted for the year of 2015 only from Civil Defense statistics, and has been converted to Traffic Coordination Committee at the Ministry of Interior</t>
  </si>
  <si>
    <t>اصطدام</t>
  </si>
  <si>
    <t>...</t>
  </si>
  <si>
    <t>Clash</t>
  </si>
  <si>
    <t>خلل ميكانيكي</t>
  </si>
  <si>
    <t>Mechanical Fault</t>
  </si>
  <si>
    <t>ترك إناء الطهي</t>
  </si>
  <si>
    <t>Left Cooking Pot</t>
  </si>
  <si>
    <t>تحت الفحص</t>
  </si>
  <si>
    <t>Under Examination</t>
  </si>
  <si>
    <t>غير مبين</t>
  </si>
  <si>
    <t>Unspecified</t>
  </si>
  <si>
    <t>الأطباء البشريين
Physicians</t>
  </si>
  <si>
    <t>أطباء الأسنان
Dentists</t>
  </si>
  <si>
    <t>فنيو الأسنان
Dental Techinicians</t>
  </si>
  <si>
    <t>الصيادلة ومساعديهم
Pharmacists and Dispensers</t>
  </si>
  <si>
    <t>الممرضون
Nurses</t>
  </si>
  <si>
    <t>الفنيون
Technicians</t>
  </si>
  <si>
    <t>آخرون
Others</t>
  </si>
  <si>
    <t>شكل (1)</t>
  </si>
  <si>
    <t>الاتحادي Federal</t>
  </si>
  <si>
    <t>المحلي Local</t>
  </si>
  <si>
    <t>مرضى القسم الداخلي
Inpatients</t>
  </si>
  <si>
    <t>المترددون على العيادات التخصصية
Attendants to Speciality Clinics</t>
  </si>
  <si>
    <t>شكل (2)</t>
  </si>
  <si>
    <t>شكل 5</t>
  </si>
  <si>
    <t>شكل 5 المعتمد</t>
  </si>
  <si>
    <t>لم يتم إبلاغ خبير الحرائق
Fire Expert is Not Informed</t>
  </si>
  <si>
    <t>تسرب الوقود/ الزيت/ الغاز
Leakage of Fuel/ Oil/ Gas</t>
  </si>
  <si>
    <t>عقب سيجارة
Cigaretle</t>
  </si>
  <si>
    <t>مصدر حراري
Heat Source</t>
  </si>
  <si>
    <t>ماس كهربائي
Electric Spark</t>
  </si>
  <si>
    <t>تحت الفحص
Under Examination</t>
  </si>
  <si>
    <t>غير مبين
Unspecified</t>
  </si>
  <si>
    <t>أسباب أخرى
Other Reasons</t>
  </si>
  <si>
    <t>شكل 4</t>
  </si>
  <si>
    <t xml:space="preserve">وسائل نقل </t>
  </si>
  <si>
    <t>مواقع أخرى</t>
  </si>
  <si>
    <t>Transportation</t>
  </si>
  <si>
    <t>Other Locations</t>
  </si>
  <si>
    <t>شكل 3 الجديد المعتمدة</t>
  </si>
  <si>
    <t>المهام الإنقاذية وحوادث أخرى
  Rescue Operations and Other Accidents</t>
  </si>
  <si>
    <t>حوادث الحريق  
 Fire Accidents</t>
  </si>
  <si>
    <t>وسائل نقل ( بحرية / جوية )</t>
  </si>
  <si>
    <t>شكل 4 2016</t>
  </si>
  <si>
    <t>وسائل نقل</t>
  </si>
  <si>
    <t>شكل 4 2015</t>
  </si>
  <si>
    <t>الحوادث المرورية والإصابات حسب الشهور - إمارة دبي</t>
  </si>
  <si>
    <t xml:space="preserve">Traffic Accidents and Injuries by Months - Emirate of Dubai </t>
  </si>
  <si>
    <t>جـــدول ( 16 - 06 ) Table</t>
  </si>
  <si>
    <t>الشهور</t>
  </si>
  <si>
    <t xml:space="preserve">الوقت 
Time </t>
  </si>
  <si>
    <t>عدد المركبات
No. of Vehicles</t>
  </si>
  <si>
    <t>المصابون ودرجة الإصابة
Injured and Degree of Injury</t>
  </si>
  <si>
    <t>Months</t>
  </si>
  <si>
    <t xml:space="preserve"> بدون إصابات
No Injuries </t>
  </si>
  <si>
    <t>%</t>
  </si>
  <si>
    <t>نهاراً
By Day</t>
  </si>
  <si>
    <t>ليلاً 
At Night</t>
  </si>
  <si>
    <t>يناير</t>
  </si>
  <si>
    <t>January</t>
  </si>
  <si>
    <t>فبراير</t>
  </si>
  <si>
    <t>February</t>
  </si>
  <si>
    <t>مارس</t>
  </si>
  <si>
    <t>March</t>
  </si>
  <si>
    <t>ابريل</t>
  </si>
  <si>
    <t>April</t>
  </si>
  <si>
    <t>مايو</t>
  </si>
  <si>
    <t>May</t>
  </si>
  <si>
    <t>يونيو</t>
  </si>
  <si>
    <t>June</t>
  </si>
  <si>
    <t>يوليو</t>
  </si>
  <si>
    <t>July</t>
  </si>
  <si>
    <t>أغسطس</t>
  </si>
  <si>
    <t>August</t>
  </si>
  <si>
    <t>سبتمبر</t>
  </si>
  <si>
    <t>September</t>
  </si>
  <si>
    <t>أكتوبر</t>
  </si>
  <si>
    <t>October</t>
  </si>
  <si>
    <t>نوفمبر</t>
  </si>
  <si>
    <t>November</t>
  </si>
  <si>
    <t>ديسمبر</t>
  </si>
  <si>
    <t>December</t>
  </si>
  <si>
    <t xml:space="preserve">المصابون في حوادث المرور حسب الجنسية والجنس ودرجة الإصابة - إمارة دبي </t>
  </si>
  <si>
    <t>Injured at Traffic Accidents by Nationlity, Gender and Degree of Injury - Emirate of Dubai</t>
  </si>
  <si>
    <t>جـــدول ( 19 - 06 ) Table</t>
  </si>
  <si>
    <t>الجنسية</t>
  </si>
  <si>
    <t>درجة الإصابة 
 Degree of Injury</t>
  </si>
  <si>
    <t>جنس المصاب
Gender of Injured</t>
  </si>
  <si>
    <t>نوع المصاب
   Type of Injured</t>
  </si>
  <si>
    <t>Nationality</t>
  </si>
  <si>
    <t>عدد
Number</t>
  </si>
  <si>
    <t>ذكر
Male</t>
  </si>
  <si>
    <t>أنثى
Female</t>
  </si>
  <si>
    <t>إمارتي</t>
  </si>
  <si>
    <t>Emirate</t>
  </si>
  <si>
    <t>غير إماراتي</t>
  </si>
  <si>
    <t>Non-Emirate</t>
  </si>
  <si>
    <t xml:space="preserve">المصابون في حوادث المرور حسب الفئات العمرية والجنس ودرجة الإصابة - إمارة دبي </t>
  </si>
  <si>
    <t>Injured at Traffic Accidents by Age Groups, Gender and Degree of Injury - Emirate of Dubai</t>
  </si>
  <si>
    <t>جـــدول ( 20 - 06 ) Table</t>
  </si>
  <si>
    <t>الفئات العمرية
Age Groups</t>
  </si>
  <si>
    <t>جنس المصاب
Gender of Injuries</t>
  </si>
  <si>
    <t xml:space="preserve">  8 - 1</t>
  </si>
  <si>
    <t>17 - 9</t>
  </si>
  <si>
    <t xml:space="preserve">  26 - 18</t>
  </si>
  <si>
    <t xml:space="preserve">  35 - 27</t>
  </si>
  <si>
    <t xml:space="preserve">  44 - 36</t>
  </si>
  <si>
    <t xml:space="preserve">  53 - 45</t>
  </si>
  <si>
    <t xml:space="preserve">  62 - 54</t>
  </si>
  <si>
    <t xml:space="preserve">  71 - 63</t>
  </si>
  <si>
    <t xml:space="preserve">  71 +</t>
  </si>
  <si>
    <t xml:space="preserve">العمر المجهول </t>
  </si>
  <si>
    <t xml:space="preserve">                  Dubai Health Authority</t>
  </si>
  <si>
    <t xml:space="preserve">               هيئة الصحة بدبي</t>
  </si>
  <si>
    <t xml:space="preserve">  Source : Ministry of Health</t>
  </si>
  <si>
    <t xml:space="preserve">  المصدر : وزارة الصحة</t>
  </si>
  <si>
    <t>Total of Employees at Medical Sector</t>
  </si>
  <si>
    <t>مجموع العاملين بالقطاع الطبي</t>
  </si>
  <si>
    <t>Others (Including administrations, clerks and laborers)</t>
  </si>
  <si>
    <t>آخرون ( يشمل الإداريون والكتبة والعمال )</t>
  </si>
  <si>
    <t>Technicians</t>
  </si>
  <si>
    <t>الفنيون</t>
  </si>
  <si>
    <t>Nurses</t>
  </si>
  <si>
    <t>الممرضون</t>
  </si>
  <si>
    <t>Pharmacists and Dispensers</t>
  </si>
  <si>
    <t>الصيادلة ومساعديهم</t>
  </si>
  <si>
    <t>Dental Technicians</t>
  </si>
  <si>
    <t>فنيو الأسنان</t>
  </si>
  <si>
    <t>Dentists</t>
  </si>
  <si>
    <t>أطباء الأسنان</t>
  </si>
  <si>
    <t>Physicians</t>
  </si>
  <si>
    <t>الأطباء البشريين</t>
  </si>
  <si>
    <t>Beds at Hospitals</t>
  </si>
  <si>
    <t>الأسرة بالمستشفيات</t>
  </si>
  <si>
    <t>Dental Clinics</t>
  </si>
  <si>
    <t>عيادات الأسنان</t>
  </si>
  <si>
    <t>Clinics and Health Centers</t>
  </si>
  <si>
    <t xml:space="preserve">العيادات والمراكز الصحية </t>
  </si>
  <si>
    <t>Hospitals</t>
  </si>
  <si>
    <t>المستشفيات</t>
  </si>
  <si>
    <t>Dubai Health Authority</t>
  </si>
  <si>
    <t>Ministry of Health</t>
  </si>
  <si>
    <t>الخاص*
*Private</t>
  </si>
  <si>
    <t>هيئة الصحة بدبي</t>
  </si>
  <si>
    <t>وزارة الصحة</t>
  </si>
  <si>
    <t>البيان</t>
  </si>
  <si>
    <t>جـــدول ( 01 - 06 ) Table</t>
  </si>
  <si>
    <t xml:space="preserve">Characteristics of Health Sector - Emirate of Dubai </t>
  </si>
  <si>
    <t>خصائص القطاع الصحي  - إمارة دبي</t>
  </si>
  <si>
    <t xml:space="preserve">   Source : Ministry of Health 
                   Dubai Health Authority</t>
  </si>
  <si>
    <t xml:space="preserve">   المصدر : وزارة الصحة
                هيئة الصحة بدبي</t>
  </si>
  <si>
    <t>* Including  Laborers</t>
  </si>
  <si>
    <t>** يشمل العمال</t>
  </si>
  <si>
    <t xml:space="preserve">* Dentists and Dental Technicians in the Local Sector are Under Primary Healthcare Centers </t>
  </si>
  <si>
    <t xml:space="preserve">* أطباء الأسنان وفنيو الأسنان في القطاع المحلي تحت الرعاية الصحية الأولية </t>
  </si>
  <si>
    <t xml:space="preserve">Grand Total </t>
  </si>
  <si>
    <t xml:space="preserve">المجموع العام </t>
  </si>
  <si>
    <t xml:space="preserve">Total </t>
  </si>
  <si>
    <t xml:space="preserve">المجموع </t>
  </si>
  <si>
    <t>مراكز الرعاية الأولية
والمراكز الصحية المتخصصة</t>
  </si>
  <si>
    <t>Hatta Hospital</t>
  </si>
  <si>
    <t>مستشفى حتا</t>
  </si>
  <si>
    <t>Latifa Hospital</t>
  </si>
  <si>
    <t>مستشفى لطيفة</t>
  </si>
  <si>
    <t>Dubai Hospital</t>
  </si>
  <si>
    <t>مستشفى دبي</t>
  </si>
  <si>
    <t>Rashid Hospital</t>
  </si>
  <si>
    <t>مستشفى راشد</t>
  </si>
  <si>
    <t>Local :</t>
  </si>
  <si>
    <t>المحلي :</t>
  </si>
  <si>
    <t>Main Office, Medical Zone</t>
  </si>
  <si>
    <t>Preventive Medicine</t>
  </si>
  <si>
    <t>الطب الوقائي</t>
  </si>
  <si>
    <t xml:space="preserve">School Healthcare </t>
  </si>
  <si>
    <t xml:space="preserve">الصحة المدرسية </t>
  </si>
  <si>
    <t>Jumeira Dental Center</t>
  </si>
  <si>
    <t>مركز الأسنان (جميرا)</t>
  </si>
  <si>
    <t>Health Centers (8 Centers)</t>
  </si>
  <si>
    <t>المراكز الصحية (8 مراكز)</t>
  </si>
  <si>
    <t>Al Amal Hospital</t>
  </si>
  <si>
    <t>مستشفى الأمل</t>
  </si>
  <si>
    <t>Al Braha Hospital</t>
  </si>
  <si>
    <t>مستشفى البراحة</t>
  </si>
  <si>
    <t>Federal :</t>
  </si>
  <si>
    <t>الاتحادي :</t>
  </si>
  <si>
    <t>ممارس عام
General
Practitioner</t>
  </si>
  <si>
    <t>أخصائي
Specialist</t>
  </si>
  <si>
    <t>استشاري
Consultant</t>
  </si>
  <si>
    <t>البيــــــــان</t>
  </si>
  <si>
    <t>المجموع العام
Total Grand</t>
  </si>
  <si>
    <t xml:space="preserve"> آخرون**
**Others</t>
  </si>
  <si>
    <t>الإداريون والكتبة
Administrators and Clerks</t>
  </si>
  <si>
    <t>الصيادلة ومساعديهم
Pharmacists and
Dispensers</t>
  </si>
  <si>
    <t>فنيو الأسنان* 
*Dental Technicians</t>
  </si>
  <si>
    <t>أطباء الأسنان*
*Dentists</t>
  </si>
  <si>
    <t>الأطبـاء البشريين    Physicians</t>
  </si>
  <si>
    <t>جـــدول ( 02 - 06 ) Table</t>
  </si>
  <si>
    <t>Employment at Government Hospitals and Health Centers by Professional Categories -  Emirate of Dubai</t>
  </si>
  <si>
    <t>العمالة بالمستشفيات والمراكز الصحية الحكومية حسب الفئات المهنية - إمارة دبـي</t>
  </si>
  <si>
    <t xml:space="preserve">   Source : Dubai Health Authority</t>
  </si>
  <si>
    <t xml:space="preserve">   المصدر : هيئة الصحة بدبي</t>
  </si>
  <si>
    <t>..</t>
  </si>
  <si>
    <t>Thumbay Hospital</t>
  </si>
  <si>
    <t>مستشفى ثومباي</t>
  </si>
  <si>
    <t>Medcare Hero Spinal Hospital</t>
  </si>
  <si>
    <t>مستشفى ميدكير لجراحة العظام والعمود الفقري</t>
  </si>
  <si>
    <t>Al Zahra Hospital</t>
  </si>
  <si>
    <t>مستشفى الزهراء</t>
  </si>
  <si>
    <t>Barjeel Hospital</t>
  </si>
  <si>
    <t>مستشفى برجيل</t>
  </si>
  <si>
    <t>Prime Hospital</t>
  </si>
  <si>
    <t>مستشفى برايم</t>
  </si>
  <si>
    <t>N.M.C Dubai Investments Park</t>
  </si>
  <si>
    <t>مستشفى إن إم سي  - مجمع دبي للاستثمار</t>
  </si>
  <si>
    <t>Saudi German Hospital</t>
  </si>
  <si>
    <t>المستشفى السعودي الألماني</t>
  </si>
  <si>
    <t>Garhoud Hospital</t>
  </si>
  <si>
    <t>مستشفى القرهود</t>
  </si>
  <si>
    <t>Dubai London Specialty Hospital</t>
  </si>
  <si>
    <t>مستشفى دبي لندن التخصصية</t>
  </si>
  <si>
    <t>Aster Hospital</t>
  </si>
  <si>
    <t>مستشفى أستر</t>
  </si>
  <si>
    <t>Life Line Hospital</t>
  </si>
  <si>
    <t>مستشفى لايف لاين</t>
  </si>
  <si>
    <t>Modern International Hospital</t>
  </si>
  <si>
    <t>المستشفى الدولي الحديث</t>
  </si>
  <si>
    <t>Pharmacists
and Dispensers</t>
  </si>
  <si>
    <t>ممارس
عام
General
Practitioner</t>
  </si>
  <si>
    <t>استشاري وأخصائي
Consultant and Specialist</t>
  </si>
  <si>
    <t xml:space="preserve">فنيو الأسنان </t>
  </si>
  <si>
    <t>الأطباء البشريين   Physicans</t>
  </si>
  <si>
    <t>البيــــــــــــان</t>
  </si>
  <si>
    <t>تابع جـــدول ( 03 - 06 ) Table</t>
  </si>
  <si>
    <t>N.M.C. Specialist Hospital</t>
  </si>
  <si>
    <t>مستشفى إن إم سي التخصصي</t>
  </si>
  <si>
    <t>Iranian Hospital</t>
  </si>
  <si>
    <t>المستشفى الإيراني</t>
  </si>
  <si>
    <t>Cedars - Jebel Ali International Hospital</t>
  </si>
  <si>
    <t>مستشفى سيدار - جبل علي الدولي</t>
  </si>
  <si>
    <t xml:space="preserve">Zulaikha Hospital </t>
  </si>
  <si>
    <t>مستشفى زليخة</t>
  </si>
  <si>
    <t>Medeor Hospital</t>
  </si>
  <si>
    <t>مستشفى مديور</t>
  </si>
  <si>
    <t>Emirates Hospital</t>
  </si>
  <si>
    <t>مستشفى الإمارات</t>
  </si>
  <si>
    <t xml:space="preserve">Canadian Specialist Hospital </t>
  </si>
  <si>
    <t>المستشفى الكندي التخصصي</t>
  </si>
  <si>
    <t>Nero Spinal Hospital</t>
  </si>
  <si>
    <t>مستشفى الجراحة العصبية والعمود الفقري</t>
  </si>
  <si>
    <t>Mediclinic Wellcare Hospital</t>
  </si>
  <si>
    <t>مستشفى ميدي كلينك ولكير</t>
  </si>
  <si>
    <t xml:space="preserve">American Hospital </t>
  </si>
  <si>
    <t>المستشفى الأمريكي</t>
  </si>
  <si>
    <t>Medcare Women &amp; Children Hospital</t>
  </si>
  <si>
    <t>مستشفى مدكير للنساء والأطفال</t>
  </si>
  <si>
    <t>Medcare Hospital</t>
  </si>
  <si>
    <t>مستشفى ميدكير</t>
  </si>
  <si>
    <t>Belhoull Specialist Hospital</t>
  </si>
  <si>
    <t>مستشفى بالهول التخصصية</t>
  </si>
  <si>
    <t>Belhoull European Hospital</t>
  </si>
  <si>
    <t>مستشفى بالهول الأوروبي</t>
  </si>
  <si>
    <t>جـــدول ( 03 - 06 ) Table</t>
  </si>
  <si>
    <t xml:space="preserve"> (2016)</t>
  </si>
  <si>
    <t>Employment at Medical Private Sector Hospitals - Emirate of Dubai</t>
  </si>
  <si>
    <t>العمالة بمستشفيات القطاع الطبي الخاص - إمارة دبي</t>
  </si>
  <si>
    <t xml:space="preserve">   المصدر : وزارة الصحة
               هيئة الصحة بدبي</t>
  </si>
  <si>
    <t>** Excluding Dentists</t>
  </si>
  <si>
    <t>** لا يشمل أطباء الأسنان</t>
  </si>
  <si>
    <t>* Days of Care to Patients Discharged Including Death</t>
  </si>
  <si>
    <t>*  للمرضى الذين خرجوا بما في ذلك المتوفين منهم</t>
  </si>
  <si>
    <t>المحلــــي :</t>
  </si>
  <si>
    <t>الاتحــادي :</t>
  </si>
  <si>
    <t>Bed / Nurse</t>
  </si>
  <si>
    <t>Bed / Doctor**</t>
  </si>
  <si>
    <t>Bed Occupancy Rate</t>
  </si>
  <si>
    <t>Average Length of Stay</t>
  </si>
  <si>
    <t>Number of Days of Stay*</t>
  </si>
  <si>
    <t>Number of Inpatients</t>
  </si>
  <si>
    <t>Number of Beds</t>
  </si>
  <si>
    <t>سرير/ ممرض</t>
  </si>
  <si>
    <t>سرير/ طبيب**</t>
  </si>
  <si>
    <t>معدل إشغال
 الأسرة</t>
  </si>
  <si>
    <t>متوسط مدة الإقامة</t>
  </si>
  <si>
    <t>عدد أيام الإقامة*</t>
  </si>
  <si>
    <t>عدد مرضى القسم الداخلي</t>
  </si>
  <si>
    <t xml:space="preserve">عدد الأسرة </t>
  </si>
  <si>
    <t>Government Hospitals Performance Indicators by Hospital - Emirate of Dubai</t>
  </si>
  <si>
    <t>مؤشرات أداء المستشفيات الحكومية حسب المستشفى - إمارة دبـي</t>
  </si>
  <si>
    <t>**  Excluding Dentists</t>
  </si>
  <si>
    <t>*  Out-patients (Excluding Attendances to Emergency)</t>
  </si>
  <si>
    <t>* مرضى العيادات الخارجية ( لا يشمل المترددين على الطوارئ )</t>
  </si>
  <si>
    <t xml:space="preserve">مستشفى ثومباى </t>
  </si>
  <si>
    <t xml:space="preserve">مستشفى برايم  </t>
  </si>
  <si>
    <t>N.M.C.  Hospital - Deira</t>
  </si>
  <si>
    <t>مستشفى إن أم سي -د.أ.ب</t>
  </si>
  <si>
    <t>مستشفى إن أم سي التخصصي</t>
  </si>
  <si>
    <t>مستشفى الجراحة العصبية
 والعمود الفقري</t>
  </si>
  <si>
    <t>مستشفى مديكلينك ويلكير</t>
  </si>
  <si>
    <t>مستشفى مدكير لجراحة العظام والعمود الفقري</t>
  </si>
  <si>
    <t>مستشفي ميدكير</t>
  </si>
  <si>
    <t>Bed/ Nurse</t>
  </si>
  <si>
    <t xml:space="preserve">Bed Occupancy
 Rate </t>
  </si>
  <si>
    <t>Number of Days of Care to Patients Discharged including Death</t>
  </si>
  <si>
    <t>Number of Patients Days of Care to Patients in Hospital (Census)</t>
  </si>
  <si>
    <t>Attendants to Specialty Clinics*</t>
  </si>
  <si>
    <t>عدد أيام رعاية المرضى الذين خرجوا بما في ذلك الوفاة</t>
  </si>
  <si>
    <t>عدد أيام خدمة التمريض في القسم الداخلي</t>
  </si>
  <si>
    <t>سرير / ممرض</t>
  </si>
  <si>
    <t>سرير/طبيب**</t>
  </si>
  <si>
    <t>معدل إشغال الأسرة</t>
  </si>
  <si>
    <t xml:space="preserve"> أيام الإقامة  Hospital Days</t>
  </si>
  <si>
    <t xml:space="preserve">
عدد
 الأسرة</t>
  </si>
  <si>
    <t xml:space="preserve"> المترددون على العيادات التخصصية*</t>
  </si>
  <si>
    <t>تابع جـــدول ( 05 - 06 ) Table</t>
  </si>
  <si>
    <t xml:space="preserve">مستشفى لايف لاين </t>
  </si>
  <si>
    <t>مستشفى سيدارز-جبل
 علي الدولي</t>
  </si>
  <si>
    <t>أيام الإقامة  Hospital Days</t>
  </si>
  <si>
    <t xml:space="preserve">
عدد 
الأسرة</t>
  </si>
  <si>
    <t>جـــدول ( 05 - 06 ) Table</t>
  </si>
  <si>
    <t>Private Sector Hospitals Performance Indicators - Emirate of Dubai</t>
  </si>
  <si>
    <t xml:space="preserve">مؤشرات أداء مستشفيات القطاع الطبي الخاص - إمارة دبي </t>
  </si>
  <si>
    <t xml:space="preserve">   المصدر : وزارة الصحة
                 هيئة الصحة بدبي</t>
  </si>
  <si>
    <t>Number</t>
  </si>
  <si>
    <t>العــــــدد</t>
  </si>
  <si>
    <t>Private :</t>
  </si>
  <si>
    <t>الخــاص :</t>
  </si>
  <si>
    <t>المحلــي :</t>
  </si>
  <si>
    <t>Inpatients</t>
  </si>
  <si>
    <t>Attendants to Specialty Clinics**</t>
  </si>
  <si>
    <t>مرضى القسم الداخلــــي</t>
  </si>
  <si>
    <t>المترددون على العيادات التخصصية**</t>
  </si>
  <si>
    <t>البيــــــان</t>
  </si>
  <si>
    <t>جـــدول ( 06 - 06 ) Table</t>
  </si>
  <si>
    <t>(2014 - 2016)</t>
  </si>
  <si>
    <t xml:space="preserve">   Source : Ministry of Health 
                  Dubai Health Authority</t>
  </si>
  <si>
    <t>** Including Diabetes and Endocrinology</t>
  </si>
  <si>
    <t>** يشمل أمراض السكر والغدد الصماء</t>
  </si>
  <si>
    <t>* Excluding Attendants to Emergency and Health Centers</t>
  </si>
  <si>
    <t xml:space="preserve">* لا يشمل المترددين على الطوارئ والمراكز الصحية </t>
  </si>
  <si>
    <t>أخـــرى</t>
  </si>
  <si>
    <t xml:space="preserve">Intensive Care </t>
  </si>
  <si>
    <t>العناية المركزة</t>
  </si>
  <si>
    <t>Ortho Pedics</t>
  </si>
  <si>
    <t>أمراض المفاصل</t>
  </si>
  <si>
    <t>Physio Therapy</t>
  </si>
  <si>
    <t>العلاج الطبيعي</t>
  </si>
  <si>
    <t>Chest Surgery</t>
  </si>
  <si>
    <t>جراحة الصدر</t>
  </si>
  <si>
    <t>General Surgery</t>
  </si>
  <si>
    <t>جراحة عامة</t>
  </si>
  <si>
    <t>Vascular Diseases</t>
  </si>
  <si>
    <t>جراحة الأوعية الدموية</t>
  </si>
  <si>
    <t>Burns and Plastic Surgery</t>
  </si>
  <si>
    <t>الحروق وجراحة التجميل</t>
  </si>
  <si>
    <t>Dental</t>
  </si>
  <si>
    <t>أسنان</t>
  </si>
  <si>
    <t>Oncology</t>
  </si>
  <si>
    <t>الأورام</t>
  </si>
  <si>
    <t>Neonatology</t>
  </si>
  <si>
    <t>حديثي الولادة (الخدج)</t>
  </si>
  <si>
    <t>Dermatology Diseases</t>
  </si>
  <si>
    <t>أمراض جلدية وتناسلية</t>
  </si>
  <si>
    <t>Paediatrics Diseases</t>
  </si>
  <si>
    <t>أمراض الأطفال وجراحة الأطفال</t>
  </si>
  <si>
    <t>Gynae and Obstetric Diseases</t>
  </si>
  <si>
    <t>أمراض نساء وولادة</t>
  </si>
  <si>
    <t>Ear, Nose and Throat</t>
  </si>
  <si>
    <t>أنف وأذن وحنجرة</t>
  </si>
  <si>
    <t>Ophthalmology Diseases</t>
  </si>
  <si>
    <t>أمراض العيون</t>
  </si>
  <si>
    <t>Fractures and Injuries</t>
  </si>
  <si>
    <t>الكسور والإصابات</t>
  </si>
  <si>
    <t>Orthopaedic Diseases</t>
  </si>
  <si>
    <t xml:space="preserve">أمراض العظام </t>
  </si>
  <si>
    <t>Nephrology</t>
  </si>
  <si>
    <t>أمراض الكلى</t>
  </si>
  <si>
    <t>Urology Diseases</t>
  </si>
  <si>
    <t>أمراض المسالك البولية</t>
  </si>
  <si>
    <t>Haematology</t>
  </si>
  <si>
    <t>أمراض الدم</t>
  </si>
  <si>
    <t>Psychology</t>
  </si>
  <si>
    <t>أمراض نفسية</t>
  </si>
  <si>
    <t>Neurology and Neurosurgery</t>
  </si>
  <si>
    <t>الأعصاب وجراحة الأعصاب</t>
  </si>
  <si>
    <t>Infectious Diseases</t>
  </si>
  <si>
    <t>أمراض معدية</t>
  </si>
  <si>
    <t>Gastroenterology</t>
  </si>
  <si>
    <t>أمراض الجهاز الهضمي</t>
  </si>
  <si>
    <t>Chest Diseases</t>
  </si>
  <si>
    <t>أمراض صدرية</t>
  </si>
  <si>
    <t>Heart Diseases and Cardiac Surgery</t>
  </si>
  <si>
    <t>أمراض القلب وجراحة القلب</t>
  </si>
  <si>
    <t>Internal Medicine**</t>
  </si>
  <si>
    <t>أمراض باطنية**</t>
  </si>
  <si>
    <t>Local</t>
  </si>
  <si>
    <t>Federal</t>
  </si>
  <si>
    <t>المحلــي</t>
  </si>
  <si>
    <t>الاتحــادي</t>
  </si>
  <si>
    <t>Specialty</t>
  </si>
  <si>
    <t>التخصـــص</t>
  </si>
  <si>
    <t>المترددون على العيادات التخصصية*</t>
  </si>
  <si>
    <t>جـــدول ( 07 - 06 ) Table</t>
  </si>
  <si>
    <t>Patients at Government Hospitals (Out/ In) by Specialty - Emirate of Dubai</t>
  </si>
  <si>
    <t>مرضى المستشفيات الحكومية (خارجي/ داخلي) حسب التخصص - إمارة دبـي</t>
  </si>
  <si>
    <t>* يشمل مدينة دبي الطبية
** لا يشمل المترددين على الطوارئ والمراكز الصحية</t>
  </si>
  <si>
    <t xml:space="preserve">Other Factors Influencing Health Status </t>
  </si>
  <si>
    <t>العوامل الأخرى المؤثرة على الحالة الصحية</t>
  </si>
  <si>
    <t>Injury, Poisoning and External Causes of Morbidity and Mortality</t>
  </si>
  <si>
    <t>الإصابات والتسمم والأسباب الخارجية للأمراض والوفيات</t>
  </si>
  <si>
    <t>Symptoms and Signs Unclassified</t>
  </si>
  <si>
    <t>العلامات والأعراض والحالات غير المحددة</t>
  </si>
  <si>
    <t>Congenital Malformations</t>
  </si>
  <si>
    <t xml:space="preserve">التشوهات الخلقية </t>
  </si>
  <si>
    <t>Perinatal Period</t>
  </si>
  <si>
    <t xml:space="preserve">حالات معينة تنشأ فى الفترة حول الولادة </t>
  </si>
  <si>
    <t>Pregnancies, Childbirth and the Puerperium</t>
  </si>
  <si>
    <t>الحمل والولادة والنفاس</t>
  </si>
  <si>
    <t>Diseases of the Genitourinary System</t>
  </si>
  <si>
    <t>أمراض الجهاز التناسلي</t>
  </si>
  <si>
    <t>Diseases of the Musculoskeletal System</t>
  </si>
  <si>
    <t xml:space="preserve">أمراض الجهاز الهيكلي والعضلي </t>
  </si>
  <si>
    <t xml:space="preserve">Diseases of the Skin and Subcutaneous Tissue System </t>
  </si>
  <si>
    <t>أمراض الجلد ونسيج تحت الجلد</t>
  </si>
  <si>
    <t>Diseases of the Digestive System</t>
  </si>
  <si>
    <t>Diseases of the Respiratory System</t>
  </si>
  <si>
    <t>أمراض الجهاز التنفسي</t>
  </si>
  <si>
    <t>Diseases of the Circulatory System</t>
  </si>
  <si>
    <t>أمراض الجهاز الدوري</t>
  </si>
  <si>
    <t xml:space="preserve">Diseases of Ear and Mastoid Process </t>
  </si>
  <si>
    <t>أمراض الأذن ونتوء خلف الأذن</t>
  </si>
  <si>
    <t>Diseases of the Eye and Adnexa</t>
  </si>
  <si>
    <t>أمراض العيون وملحقاتها</t>
  </si>
  <si>
    <t>Diseases of the Nervous System</t>
  </si>
  <si>
    <t>أمراض الجهاز العصبي</t>
  </si>
  <si>
    <t>Mental and Behavioral Disorders</t>
  </si>
  <si>
    <t xml:space="preserve">الاضطرابات العقلية </t>
  </si>
  <si>
    <t>Endocrine, Nutritional and Metabolic Diseases</t>
  </si>
  <si>
    <t>أمراض الغدد الصماء والتغذية والتمثيل الغذائي</t>
  </si>
  <si>
    <t xml:space="preserve">Diseases of the Blood and Blood Forming Organs </t>
  </si>
  <si>
    <t>أمراض الدم وأعضاء تكوين الدم</t>
  </si>
  <si>
    <t xml:space="preserve">Neoplasm </t>
  </si>
  <si>
    <t>الأورام الخبيثة</t>
  </si>
  <si>
    <t>Infectious and Parasitic Diseases</t>
  </si>
  <si>
    <t>الأمراض المعدية والطفيلية</t>
  </si>
  <si>
    <t>International Classification of Diseases</t>
  </si>
  <si>
    <t>التصنيف الدولي للأمراض</t>
  </si>
  <si>
    <t>جـــدول ( 08 - 06 ) Table</t>
  </si>
  <si>
    <t>(2016 - 2015)</t>
  </si>
  <si>
    <t xml:space="preserve">Other </t>
  </si>
  <si>
    <t>Dental Surgery</t>
  </si>
  <si>
    <t>جراحة أسنان</t>
  </si>
  <si>
    <t>Ear, Nose, Throat Surgery</t>
  </si>
  <si>
    <t>جراحة أنف وأذن وحنجرة</t>
  </si>
  <si>
    <t>Gynae and Obstetric Surgery</t>
  </si>
  <si>
    <t>جراحة نساء وولادة</t>
  </si>
  <si>
    <t>Ophthalmology Surgery</t>
  </si>
  <si>
    <t>جراحة عيون</t>
  </si>
  <si>
    <t>Urology Surgery</t>
  </si>
  <si>
    <t>جراحة مسالك بولية</t>
  </si>
  <si>
    <t>Paediatric Surgery</t>
  </si>
  <si>
    <t>-</t>
  </si>
  <si>
    <t>جراحة أطفال</t>
  </si>
  <si>
    <t>Neuro Surgery</t>
  </si>
  <si>
    <t>جراحة أعصاب</t>
  </si>
  <si>
    <t>Cardiac Surgery</t>
  </si>
  <si>
    <t>جراحة قلب</t>
  </si>
  <si>
    <t>Orthopedics Surgery</t>
  </si>
  <si>
    <t>جراحة عظــام</t>
  </si>
  <si>
    <t>Private</t>
  </si>
  <si>
    <t>الخاص</t>
  </si>
  <si>
    <t>المحلي</t>
  </si>
  <si>
    <t>الاتحادي</t>
  </si>
  <si>
    <t>جـــدول ( 09 - 06 ) Table</t>
  </si>
  <si>
    <t>Operations at Government and Private Hospitals by Specialty - Emirate of Dubai</t>
  </si>
  <si>
    <t>العمليات الجراحية بالمستشفيات الحكومية والخاصة حسب التخصص - إمارة دبـي</t>
  </si>
  <si>
    <t>Treated Patients / Doctor</t>
  </si>
  <si>
    <t xml:space="preserve">معالج / طبيب </t>
  </si>
  <si>
    <t>Treated Patients</t>
  </si>
  <si>
    <t>المعالجون</t>
  </si>
  <si>
    <t>المحلـــي :</t>
  </si>
  <si>
    <t>الاتحـــادي :</t>
  </si>
  <si>
    <t>جـــدول ( 10 - 06 ) Table</t>
  </si>
  <si>
    <t>Government Health Centers (General Clinics) Services - Emirate of Dubai</t>
  </si>
  <si>
    <t>خدمات المراكز الصحية  الحكومية (العيادات العامة) - إمارة دبـي</t>
  </si>
  <si>
    <t>* Excluding Dubai Healthcare City</t>
  </si>
  <si>
    <t>*  لا تشمل مدينة دبي الطبية</t>
  </si>
  <si>
    <t>Years</t>
  </si>
  <si>
    <t>علاج طبيعي     Physiotherapy</t>
  </si>
  <si>
    <t>تخطيط قلب    E.C.G</t>
  </si>
  <si>
    <t>فحوصات مختبر   Laboratory Tests</t>
  </si>
  <si>
    <t>أشعــة       X- Ray</t>
  </si>
  <si>
    <t>السنوات</t>
  </si>
  <si>
    <t>جـــدول ( 11 - 06 ) Table</t>
  </si>
  <si>
    <t>Medical Supporting Services at Governmental and Medical Private Sector Establishments by Type of Examination* - Emirate of Dubai</t>
  </si>
  <si>
    <t>الخدمات الطبية المساعدة بالمنشآت الصحية الحكومية والقطاع الطبي الخاص حسب نوع الفحص* - إمارة دبـي</t>
  </si>
  <si>
    <t xml:space="preserve">   المصدر :  هيئة الصحة بدبي</t>
  </si>
  <si>
    <t>* Including Federal, Local and Private Sectors</t>
  </si>
  <si>
    <t>*  يشمل القطاع الاتحادي والمحلي والخاص</t>
  </si>
  <si>
    <t>Typhoid and Para Typhoid</t>
  </si>
  <si>
    <t>التيفوئيد ونظير التيفوئيد</t>
  </si>
  <si>
    <t>Mumps</t>
  </si>
  <si>
    <t>النكاف الوبائي</t>
  </si>
  <si>
    <t>Malaria</t>
  </si>
  <si>
    <t>الملاريــا</t>
  </si>
  <si>
    <t xml:space="preserve">HIV/ AIDS </t>
  </si>
  <si>
    <t xml:space="preserve">العوز المناعي/ نقص المناعة المكتسبة </t>
  </si>
  <si>
    <t>Herpes Zoster</t>
  </si>
  <si>
    <t>الحزام الناري (الهريس العصبي)</t>
  </si>
  <si>
    <t>Pneumonia</t>
  </si>
  <si>
    <t>الالتهاب الرئوي</t>
  </si>
  <si>
    <t>Viral Hepatitis ( C )</t>
  </si>
  <si>
    <t>الالتهاب الكبدي الفيروسي ( ج )</t>
  </si>
  <si>
    <t>Viral Hepatitis ( B )</t>
  </si>
  <si>
    <t>الالتهاب الكبدي الفيروسي ( ب )</t>
  </si>
  <si>
    <t>Viral Hepatitis ( A )</t>
  </si>
  <si>
    <t>الالتهاب الكبدي الفيروسي ( أ )</t>
  </si>
  <si>
    <t>Chickenpox</t>
  </si>
  <si>
    <t>الجدري المائي</t>
  </si>
  <si>
    <t>Pulmonary T.B</t>
  </si>
  <si>
    <t>الدرن الرئوي (السل)</t>
  </si>
  <si>
    <t>Grand Total</t>
  </si>
  <si>
    <t>Non- Emirati</t>
  </si>
  <si>
    <t>Emirati</t>
  </si>
  <si>
    <t>المجموع العام</t>
  </si>
  <si>
    <t>إماراتي</t>
  </si>
  <si>
    <t>Disease</t>
  </si>
  <si>
    <t>الجنسية  Nationality</t>
  </si>
  <si>
    <t>المرض</t>
  </si>
  <si>
    <t xml:space="preserve">جـدول ( 13 - 06 )  Table  </t>
  </si>
  <si>
    <t xml:space="preserve">Notified Infections by Type, Nationality and Gender* - Emirate of Dubai </t>
  </si>
  <si>
    <t>الأمراض المعدية المبلغ عنها حسب نوع المرض والجنسية* - إمارة دبي</t>
  </si>
  <si>
    <t>الملاريا
Malaria</t>
  </si>
  <si>
    <t>الدرن (السل)
Tuberculosis</t>
  </si>
  <si>
    <t>65 +</t>
  </si>
  <si>
    <t xml:space="preserve"> 55 - 64</t>
  </si>
  <si>
    <t xml:space="preserve"> 45 - 54</t>
  </si>
  <si>
    <t xml:space="preserve"> 35 - 44</t>
  </si>
  <si>
    <t xml:space="preserve"> 25 - 34</t>
  </si>
  <si>
    <t xml:space="preserve"> 15 - 24</t>
  </si>
  <si>
    <t xml:space="preserve"> 5 - 14</t>
  </si>
  <si>
    <t>أقل من 5 سنوات
Less Than 5 Years</t>
  </si>
  <si>
    <t>الفئات العمرية   Age Groups</t>
  </si>
  <si>
    <t>فئات السن
Age Groups</t>
  </si>
  <si>
    <t>جـدول (  14 - 06 )  Table</t>
  </si>
  <si>
    <t xml:space="preserve">Infected Patients by Tuberculosis and Malaria by Age Groups* - Emirate of Dubai </t>
  </si>
  <si>
    <t>المرضى المصابون بأمراض السل والملاريا حسب الفئات العمرية* - إمارة دبي</t>
  </si>
  <si>
    <r>
      <t xml:space="preserve"> (2016)</t>
    </r>
    <r>
      <rPr>
        <b/>
        <sz val="1"/>
        <rFont val="Dubai"/>
        <family val="2"/>
      </rPr>
      <t>`</t>
    </r>
  </si>
  <si>
    <t>ديوان الوزارة ، المنطقة الطبية</t>
  </si>
  <si>
    <t>آخرون ( يشمل الإداريون والكتبة والعمال )
Others (Including administrations, clerks and laborers)</t>
  </si>
  <si>
    <r>
      <t xml:space="preserve"> (2016)</t>
    </r>
    <r>
      <rPr>
        <b/>
        <sz val="1"/>
        <rFont val="WinSoft Pro"/>
      </rPr>
      <t>`</t>
    </r>
  </si>
  <si>
    <t>Primary Healthcare Centers
&amp; Speciality Centers</t>
  </si>
  <si>
    <t xml:space="preserve"> جـــدول ( 04 - 06 ) Table</t>
  </si>
  <si>
    <t>مستشفي ميدكير للسيدات والأطفال</t>
  </si>
  <si>
    <t xml:space="preserve">مرضى المستشفيات  الحكومية والخاصة ( خارجي / داخلي )* - إمارة دبـي </t>
  </si>
  <si>
    <t>Government and Private Hospitals Patients ( Out / In )* - Emirate of Dubai</t>
  </si>
  <si>
    <t xml:space="preserve">* يشمل مدينة دبي الطبية
</t>
  </si>
  <si>
    <t>** لا يشمل  المترددين على الطوارئ والمراكز الصحية</t>
  </si>
  <si>
    <t>* Including Dubai Healthcare City</t>
  </si>
  <si>
    <t>** Excluding Attendants to Emergancy and Health Centers</t>
  </si>
  <si>
    <t>المصدر : وزارة الصحة
               هيئة الصحة بدبي</t>
  </si>
  <si>
    <t xml:space="preserve"> Source : Ministry of Health 
                Dubai Health Authority</t>
  </si>
  <si>
    <t>تابع جـــدول ( 07 - 06 ) Table</t>
  </si>
  <si>
    <t>مرضى مستشفيات القطاع الطبي الخاص (خارجي/ داخلي) حسب التصنيف الدولي للأمراض* - إمارة دبـي</t>
  </si>
  <si>
    <t>Patients at Medical Private Sector Hospitals (Out/ In) by International Classification of Diseases* - Emirate of Dubai</t>
  </si>
  <si>
    <t>** Excluding Attendants to Emergency and Health Centers</t>
  </si>
  <si>
    <t xml:space="preserve">Treated Patients </t>
  </si>
  <si>
    <t>الأطباء*</t>
  </si>
  <si>
    <t>Doctors*</t>
  </si>
  <si>
    <t>* Including Dentists</t>
  </si>
  <si>
    <t>* يشمل أطباء الأسنان</t>
  </si>
  <si>
    <t xml:space="preserve">       Source : Ministry of Health 
                      Dubai Health Authority</t>
  </si>
  <si>
    <t>(2016)</t>
  </si>
  <si>
    <t>* لا يشمل مدينة دبي الطبية</t>
  </si>
  <si>
    <t xml:space="preserve">* Excluding Dubai Healthcare City </t>
  </si>
  <si>
    <t>الخدمات الطبية بالعيادة العامة للبلدية ومركز شرطة دبي الصحي والعاملون بها</t>
  </si>
  <si>
    <t>Medical Services at Public Clinic of Dubai Municipality and Dubai Police Health Center and Its Employees</t>
  </si>
  <si>
    <t>جـــدول ( 12 - 06 ) Table</t>
  </si>
  <si>
    <t>بلدية دبي
Dubai 
Municipality</t>
  </si>
  <si>
    <t>شرطة دبي
Dubai Police</t>
  </si>
  <si>
    <t>العاملون</t>
  </si>
  <si>
    <t>Employees</t>
  </si>
  <si>
    <t>Physiclans*</t>
  </si>
  <si>
    <t>آخــرون</t>
  </si>
  <si>
    <t>Others</t>
  </si>
  <si>
    <t>الخدمات الطبية</t>
  </si>
  <si>
    <t>Medical Services</t>
  </si>
  <si>
    <t>فحوص مختبر</t>
  </si>
  <si>
    <t>Laboratory Tests</t>
  </si>
  <si>
    <t>أشعة</t>
  </si>
  <si>
    <t>X-Ray</t>
  </si>
  <si>
    <t xml:space="preserve">تخطيط قلب </t>
  </si>
  <si>
    <t>E.C.G</t>
  </si>
  <si>
    <t>علاج طبيعي</t>
  </si>
  <si>
    <t>Physiotherapy</t>
  </si>
  <si>
    <t>فحص عمالة**</t>
  </si>
  <si>
    <t>Labor Examination**</t>
  </si>
  <si>
    <t>المترددون</t>
  </si>
  <si>
    <t>Attendants</t>
  </si>
  <si>
    <t xml:space="preserve"> </t>
  </si>
  <si>
    <t xml:space="preserve">* يشمل أطباء الأسنان </t>
  </si>
  <si>
    <t>*  Including Dentists</t>
  </si>
  <si>
    <t>** Including New Employment and Expatriates Labor</t>
  </si>
  <si>
    <t xml:space="preserve">   المصدر :  بلدية دبي
                 القيادة العامة لشرطة دبي</t>
  </si>
  <si>
    <t xml:space="preserve">   Source :   Dubai Municipality
                     Dubai Police General Headquarters </t>
  </si>
  <si>
    <t>**يشمل فحص العاملين الجدد والعمالة الوافدة</t>
  </si>
  <si>
    <t xml:space="preserve">الباب السادس </t>
  </si>
  <si>
    <t>الصحة والسلامة</t>
  </si>
  <si>
    <t xml:space="preserve">     يشتمل الباب على جميع البيانات الإحصائية الخاصة بالخدمات الصحية والتي من خلالها يمكن التعرف على الوضع الصحي بالإمارة ومعرفة حجم ومستوى الخدمات المقدمة ونوعيتها حيث يعرض الباب الخدمات الصحية للقطاع الصحي الاتحادي متمثلاً في خدمات وزارة الصحة بدبي وخدمات القطاع الصحي المحلي متمثلاً في هيئة الصحة بدبي وخدمات القطاع الصحي الخاص متمثلاً في المستشفيات الخاصة والعيادات والمراكز الصحية، كما يعرض الباب الخدمات التي تقدمها العيادة العامة ببلدية دبي وشرطة دبي، ويحتوى الباب على بيانات لخصائص القطاع الصحي (الاتحادي، المحلي، الخاص)، ومؤشرات أداء مستشفيات وزارة الصحة وهيئة الصحة بدبي ومستشفيات القطاع الخاص، كما يشتمل الباب على خدمات الصحة المدرسية التي تقدمها وزارة الصحة، وذلك للفترة الزمنية 2014-2016، ويتم تحديث البيانات سنوياً من مصادرها وبشكل دوري.</t>
  </si>
  <si>
    <t xml:space="preserve">     </t>
  </si>
  <si>
    <t xml:space="preserve">    تكمن أهمية البيانات الإحصائية الصحية لما يسهم به القطاع الصحي بشكل رئيسي في تحقيق التنمية الاقتصادية والاجتماعية وذلك عن طريق الارتقاء بالمستوى الصحي للفرد وتحقيق الفرص لحصول كل مواطن ومقيم على أفضل الخدمات الصحية.</t>
  </si>
  <si>
    <t xml:space="preserve">     وتتوفر بيانات الباب من وزارة الصحة للقطاع الصحي الاتحادي، ومن هيئة الصحة بدبي للقطاعين الصحي المحلي والخاص، أما البيانات الصحية الخاصة بالعيادة العامة للبلدية والشرطة فمصدرها بلدية دبي والقيادة العامة لشرطة دبي على الترتيب. </t>
  </si>
  <si>
    <t xml:space="preserve">     كما يشمل الباب بيانات إحصائية خاصة بالسلامة المرورية بما فيها الحوادث والإصابات المرورية، والحوادث البحرية وذلك من القيادة العامة لشرطة دبي، بالإضافة إلى بيانات الدفاع المدني متمثلة في حوادث الحريق.</t>
  </si>
  <si>
    <t xml:space="preserve">     وتكمن أهمية البيانات الإحصائية الخاصة بالسلامة في الإرتقاء بخدمات توفير الحماية والسلامة والأمان لأفراد المجتمع عن طريق المحافظة على حياتهم وحمايتهم من حوادث الطرق والحريق والحوادث البحرية.</t>
  </si>
  <si>
    <t>Chapter six</t>
  </si>
  <si>
    <t>Health and Safety</t>
  </si>
  <si>
    <r>
      <t xml:space="preserve">     The chapter on health covers all statistical data on healthcare services through which we can identify the healthcare situation in Dubai and the size, quality and type of healthcare services. The chapter presents healthcare services at the federal level, which is represented by services provided by the Ministry of Health in Dubai, and at the local level, which is represented by services provided by Dubai Health Authority as well as private healthcare services represented by private hospitals, clinics and health centers. It also includes services provided by the Public Clinic at Dubai Municipality and Dubai Police. The chapter covers data on the characteristics of the healthcare sector (federal, local and private) and performance indicators of Ministry of Health, Dubai Health Authority and the private hospitals. It also includes data on school health services offered by the Ministry of Health</t>
    </r>
    <r>
      <rPr>
        <strike/>
        <sz val="12"/>
        <color rgb="FF000000"/>
        <rFont val="Dubai"/>
        <family val="2"/>
      </rPr>
      <t xml:space="preserve"> </t>
    </r>
    <r>
      <rPr>
        <sz val="12"/>
        <color rgb="FF000000"/>
        <rFont val="Dubai"/>
        <family val="2"/>
      </rPr>
      <t>for the period 2014-2016. These statistical data are updated annually on a periodic basis.</t>
    </r>
  </si>
  <si>
    <t xml:space="preserve">     The importance of health statistical data is that it contributes fundamentally to the economic and social development of Dubai by improving the health of individuals and the achievement of opportunities to receive the best healthcare services for all its residents.</t>
  </si>
  <si>
    <t xml:space="preserve">     Data sources are from the Ministry of Health for the federal healthcare sector and data sources for both local and private healthcare sectors are from Dubai Health Authority. Healthcare data related to the Public Clinic at Dubai Municipality and the Police are from Dubai Municipality and Dubai Police General Headquarters respectively.</t>
  </si>
  <si>
    <t xml:space="preserve">     The chapter also includes data related to traffic safety such as traffic accidents, injuries and Marine accidents from Dubai Police. There is also data from Civil Defense with regard to fire accidents. The importance of safety statistical data is that it contributes to improving the quality of providing protection and security to individuals in society by protecting their lives from fire, road and Marine accidents.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</si>
</sst>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Red]#,##0"/>
    <numFmt numFmtId="165" formatCode="0.0%"/>
    <numFmt numFmtId="166" formatCode="0.0"/>
    <numFmt numFmtId="167" formatCode="#,##0.0;[Red]#,##0.0"/>
    <numFmt numFmtId="168" formatCode="#,##0.0"/>
    <numFmt numFmtId="169" formatCode="_-&quot;د.إ.&quot;\ * #,##0.00_-;_-&quot;د.إ.&quot;\ * #,##0.00\-;_-&quot;د.إ.&quot;\ * &quot;-&quot;??_-;_-@_-"/>
  </numFmts>
  <fonts count="85">
    <font>
      <sz val="10"/>
      <name val="Arial"/>
      <charset val="178"/>
    </font>
    <font>
      <sz val="10"/>
      <name val="Arial"/>
      <family val="2"/>
    </font>
    <font>
      <sz val="10"/>
      <name val="WinSoft Pro"/>
      <family val="2"/>
    </font>
    <font>
      <sz val="13"/>
      <name val="WinSoft Pro"/>
      <family val="2"/>
    </font>
    <font>
      <sz val="13"/>
      <name val="Arial"/>
      <family val="2"/>
    </font>
    <font>
      <sz val="12"/>
      <name val="WinSoft Pro"/>
      <family val="2"/>
    </font>
    <font>
      <sz val="12"/>
      <name val="Arial"/>
      <family val="2"/>
    </font>
    <font>
      <sz val="9"/>
      <name val="WinSoft Pro"/>
      <family val="2"/>
    </font>
    <font>
      <sz val="9"/>
      <name val="Arial"/>
      <family val="2"/>
    </font>
    <font>
      <b/>
      <sz val="13"/>
      <name val="GE SS Text Light"/>
      <family val="1"/>
      <charset val="178"/>
    </font>
    <font>
      <b/>
      <sz val="13"/>
      <name val="Myriad Pro"/>
      <family val="2"/>
    </font>
    <font>
      <sz val="10"/>
      <name val="GE SS Text Light"/>
      <family val="1"/>
      <charset val="178"/>
    </font>
    <font>
      <sz val="10"/>
      <name val="Myriad Pro"/>
      <family val="2"/>
    </font>
    <font>
      <sz val="9"/>
      <name val="Myriad Pro"/>
      <family val="2"/>
    </font>
    <font>
      <b/>
      <sz val="13"/>
      <name val="Arial"/>
      <family val="2"/>
    </font>
    <font>
      <sz val="11"/>
      <name val="Arial"/>
      <family val="2"/>
    </font>
    <font>
      <sz val="11"/>
      <name val="Dubai"/>
      <family val="2"/>
    </font>
    <font>
      <sz val="10"/>
      <name val="Dubai"/>
      <family val="2"/>
    </font>
    <font>
      <b/>
      <sz val="13"/>
      <name val="Dubai"/>
      <family val="2"/>
    </font>
    <font>
      <b/>
      <sz val="11"/>
      <name val="Dubai"/>
      <family val="2"/>
    </font>
    <font>
      <sz val="13"/>
      <name val="Dubai"/>
      <family val="2"/>
    </font>
    <font>
      <b/>
      <sz val="12"/>
      <name val="Dubai"/>
      <family val="2"/>
    </font>
    <font>
      <sz val="12"/>
      <name val="Dubai"/>
      <family val="2"/>
    </font>
    <font>
      <sz val="9"/>
      <name val="Dubai"/>
      <family val="2"/>
    </font>
    <font>
      <b/>
      <sz val="11"/>
      <color theme="1"/>
      <name val="Dubai"/>
      <family val="2"/>
    </font>
    <font>
      <b/>
      <sz val="13"/>
      <color theme="1"/>
      <name val="Dubai"/>
      <family val="2"/>
    </font>
    <font>
      <sz val="11"/>
      <color theme="1"/>
      <name val="Dubai"/>
      <family val="2"/>
    </font>
    <font>
      <b/>
      <sz val="12"/>
      <color theme="1"/>
      <name val="Dubai"/>
      <family val="2"/>
    </font>
    <font>
      <sz val="9"/>
      <color theme="1"/>
      <name val="Dubai"/>
      <family val="2"/>
    </font>
    <font>
      <b/>
      <sz val="1"/>
      <name val="Dubai"/>
      <family val="2"/>
    </font>
    <font>
      <b/>
      <sz val="10"/>
      <name val="Dubai"/>
      <family val="2"/>
    </font>
    <font>
      <sz val="11"/>
      <name val="WinSoft Pro"/>
      <family val="2"/>
    </font>
    <font>
      <b/>
      <sz val="11"/>
      <name val="WinSoft Pro"/>
      <family val="2"/>
    </font>
    <font>
      <b/>
      <sz val="13"/>
      <name val="WinSoft Pro"/>
      <family val="2"/>
    </font>
    <font>
      <b/>
      <sz val="8"/>
      <name val="Dubai"/>
      <family val="2"/>
    </font>
    <font>
      <b/>
      <sz val="11"/>
      <color theme="1"/>
      <name val="WinSoft Pro"/>
      <family val="2"/>
    </font>
    <font>
      <sz val="11"/>
      <color theme="1"/>
      <name val="WinSoft Pro"/>
      <family val="2"/>
    </font>
    <font>
      <b/>
      <sz val="11"/>
      <name val="Arial"/>
      <family val="2"/>
    </font>
    <font>
      <b/>
      <sz val="12"/>
      <name val="Myriad Pro"/>
      <charset val="178"/>
    </font>
    <font>
      <sz val="10"/>
      <name val="Arial"/>
      <family val="2"/>
    </font>
    <font>
      <sz val="13"/>
      <name val="GE SS Text Light"/>
      <family val="1"/>
      <charset val="178"/>
    </font>
    <font>
      <sz val="13"/>
      <name val="Myriad Pro"/>
      <family val="2"/>
    </font>
    <font>
      <sz val="8"/>
      <name val="Myriad Pro"/>
      <family val="2"/>
    </font>
    <font>
      <b/>
      <sz val="11"/>
      <color rgb="FFFF0000"/>
      <name val="WinSoft Pro"/>
      <family val="2"/>
    </font>
    <font>
      <sz val="8"/>
      <name val="WinSoft Pro"/>
      <family val="2"/>
    </font>
    <font>
      <sz val="8"/>
      <name val="Arial"/>
      <family val="2"/>
    </font>
    <font>
      <sz val="9"/>
      <name val="Tahoma"/>
      <family val="2"/>
    </font>
    <font>
      <b/>
      <sz val="11"/>
      <name val="WinSoft Pro"/>
    </font>
    <font>
      <sz val="10"/>
      <color theme="1"/>
      <name val="Arial"/>
      <family val="2"/>
      <scheme val="minor"/>
    </font>
    <font>
      <b/>
      <sz val="10"/>
      <name val="WinSoft Pro"/>
      <family val="2"/>
    </font>
    <font>
      <b/>
      <sz val="10"/>
      <name val="Arial"/>
      <family val="2"/>
    </font>
    <font>
      <b/>
      <sz val="9"/>
      <name val="Dubai"/>
      <family val="2"/>
    </font>
    <font>
      <sz val="11"/>
      <name val="Myriad Pro"/>
      <family val="2"/>
    </font>
    <font>
      <b/>
      <sz val="12"/>
      <name val="Myriad Pro"/>
      <family val="2"/>
    </font>
    <font>
      <b/>
      <sz val="9"/>
      <name val="Myriad Pro"/>
      <family val="2"/>
    </font>
    <font>
      <sz val="14"/>
      <name val="Myriad Pro"/>
      <family val="2"/>
    </font>
    <font>
      <sz val="11"/>
      <color indexed="10"/>
      <name val="WinSoft Pro"/>
      <family val="2"/>
    </font>
    <font>
      <b/>
      <sz val="12"/>
      <name val="WinSoft Pro"/>
      <family val="2"/>
    </font>
    <font>
      <b/>
      <sz val="12"/>
      <name val="GE SS Text Light"/>
      <family val="1"/>
      <charset val="178"/>
    </font>
    <font>
      <b/>
      <sz val="10"/>
      <name val="Myriad Pro"/>
      <family val="2"/>
    </font>
    <font>
      <sz val="11"/>
      <color indexed="8"/>
      <name val="WinSoft Pro"/>
      <family val="2"/>
    </font>
    <font>
      <b/>
      <sz val="14"/>
      <name val="Myriad Pro"/>
      <family val="2"/>
    </font>
    <font>
      <b/>
      <sz val="11"/>
      <color indexed="8"/>
      <name val="WinSoft Pro"/>
      <family val="2"/>
    </font>
    <font>
      <sz val="13"/>
      <name val="Tahoma"/>
      <family val="2"/>
    </font>
    <font>
      <b/>
      <sz val="12"/>
      <color indexed="10"/>
      <name val="Dubai"/>
      <family val="2"/>
    </font>
    <font>
      <sz val="12"/>
      <color indexed="10"/>
      <name val="Dubai"/>
      <family val="2"/>
    </font>
    <font>
      <sz val="12"/>
      <color rgb="FFFF0000"/>
      <name val="Dubai"/>
      <family val="2"/>
    </font>
    <font>
      <sz val="12"/>
      <color rgb="FF222222"/>
      <name val="Dubai"/>
      <family val="2"/>
    </font>
    <font>
      <b/>
      <sz val="14"/>
      <name val="Dubai"/>
      <family val="2"/>
    </font>
    <font>
      <b/>
      <sz val="1"/>
      <name val="WinSoft Pro"/>
    </font>
    <font>
      <sz val="8"/>
      <name val="Dubai"/>
      <family val="2"/>
    </font>
    <font>
      <b/>
      <sz val="10"/>
      <color indexed="63"/>
      <name val="Dubai"/>
      <family val="2"/>
    </font>
    <font>
      <b/>
      <sz val="9"/>
      <color indexed="63"/>
      <name val="Dubai"/>
      <family val="2"/>
    </font>
    <font>
      <sz val="11"/>
      <color rgb="FF1F497D"/>
      <name val="Arial"/>
      <family val="2"/>
    </font>
    <font>
      <sz val="11"/>
      <color rgb="FF1F497D"/>
      <name val="Calibri"/>
      <family val="2"/>
    </font>
    <font>
      <sz val="11"/>
      <color theme="1"/>
      <name val="Calibri"/>
      <family val="2"/>
    </font>
    <font>
      <b/>
      <sz val="16"/>
      <color theme="1"/>
      <name val="Dubai"/>
      <family val="2"/>
    </font>
    <font>
      <sz val="11"/>
      <color indexed="10"/>
      <name val="Dubai"/>
      <family val="2"/>
    </font>
    <font>
      <sz val="11"/>
      <color rgb="FFFF0000"/>
      <name val="Dubai"/>
      <family val="2"/>
    </font>
    <font>
      <b/>
      <sz val="16"/>
      <color rgb="FF000000"/>
      <name val="Dubai"/>
      <family val="2"/>
    </font>
    <font>
      <sz val="14"/>
      <color rgb="FF000000"/>
      <name val="Dubai"/>
      <family val="2"/>
    </font>
    <font>
      <sz val="5"/>
      <color rgb="FF000000"/>
      <name val="Dubai"/>
      <family val="2"/>
    </font>
    <font>
      <b/>
      <sz val="14"/>
      <color rgb="FF000000"/>
      <name val="Dubai"/>
      <family val="2"/>
    </font>
    <font>
      <sz val="12"/>
      <color rgb="FF000000"/>
      <name val="Dubai"/>
      <family val="2"/>
    </font>
    <font>
      <strike/>
      <sz val="12"/>
      <color rgb="FF000000"/>
      <name val="Dubai"/>
      <family val="2"/>
    </font>
  </fonts>
  <fills count="15">
    <fill>
      <patternFill patternType="none"/>
    </fill>
    <fill>
      <patternFill patternType="gray125"/>
    </fill>
    <fill>
      <patternFill patternType="solid">
        <fgColor theme="0"/>
        <bgColor indexed="64"/>
      </patternFill>
    </fill>
    <fill>
      <patternFill patternType="mediumGray">
        <fgColor theme="0" tint="-0.14996795556505021"/>
        <bgColor theme="0"/>
      </patternFill>
    </fill>
    <fill>
      <patternFill patternType="darkGray">
        <fgColor theme="0"/>
        <bgColor theme="0"/>
      </patternFill>
    </fill>
    <fill>
      <patternFill patternType="solid">
        <fgColor theme="0"/>
        <bgColor theme="0"/>
      </patternFill>
    </fill>
    <fill>
      <patternFill patternType="solid">
        <fgColor theme="0" tint="-0.14999847407452621"/>
        <bgColor indexed="64"/>
      </patternFill>
    </fill>
    <fill>
      <patternFill patternType="mediumGray">
        <fgColor theme="0" tint="-0.14996795556505021"/>
        <bgColor indexed="65"/>
      </patternFill>
    </fill>
    <fill>
      <patternFill patternType="mediumGray">
        <fgColor theme="0"/>
        <bgColor theme="0"/>
      </patternFill>
    </fill>
    <fill>
      <patternFill patternType="solid">
        <fgColor indexed="65"/>
        <bgColor theme="0"/>
      </patternFill>
    </fill>
    <fill>
      <patternFill patternType="solid">
        <fgColor rgb="FFFFFF00"/>
        <bgColor indexed="64"/>
      </patternFill>
    </fill>
    <fill>
      <patternFill patternType="darkGray">
        <fgColor indexed="9"/>
        <bgColor theme="0"/>
      </patternFill>
    </fill>
    <fill>
      <patternFill patternType="darkGray">
        <fgColor indexed="9"/>
        <bgColor indexed="22"/>
      </patternFill>
    </fill>
    <fill>
      <patternFill patternType="solid">
        <fgColor theme="0"/>
      </patternFill>
    </fill>
    <fill>
      <patternFill patternType="darkGray">
        <fgColor theme="0" tint="-0.14996795556505021"/>
        <bgColor theme="0"/>
      </patternFill>
    </fill>
  </fills>
  <borders count="1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s>
  <cellStyleXfs count="8">
    <xf numFmtId="0" fontId="0" fillId="0" borderId="0"/>
    <xf numFmtId="0" fontId="1" fillId="0" borderId="0"/>
    <xf numFmtId="0" fontId="1" fillId="0" borderId="0"/>
    <xf numFmtId="0" fontId="1" fillId="0" borderId="0"/>
    <xf numFmtId="9" fontId="39" fillId="0" borderId="0" applyFont="0" applyFill="0" applyBorder="0" applyAlignment="0" applyProtection="0"/>
    <xf numFmtId="0" fontId="1" fillId="0" borderId="0"/>
    <xf numFmtId="169" fontId="1" fillId="0" borderId="0" applyFont="0" applyFill="0" applyBorder="0" applyAlignment="0" applyProtection="0"/>
    <xf numFmtId="0" fontId="1" fillId="0" borderId="0"/>
  </cellStyleXfs>
  <cellXfs count="951">
    <xf numFmtId="0" fontId="0" fillId="0" borderId="0" xfId="0"/>
    <xf numFmtId="0" fontId="2" fillId="0" borderId="0" xfId="1" applyFont="1"/>
    <xf numFmtId="0" fontId="1" fillId="0" borderId="0" xfId="1"/>
    <xf numFmtId="0" fontId="3" fillId="0" borderId="0" xfId="1" applyFont="1"/>
    <xf numFmtId="0" fontId="4" fillId="0" borderId="0" xfId="1" applyFont="1"/>
    <xf numFmtId="0" fontId="6" fillId="0" borderId="0" xfId="1" applyFont="1" applyBorder="1" applyAlignment="1">
      <alignment horizontal="center"/>
    </xf>
    <xf numFmtId="0" fontId="5" fillId="0" borderId="0" xfId="1" applyFont="1" applyAlignment="1">
      <alignment horizontal="center"/>
    </xf>
    <xf numFmtId="0" fontId="6" fillId="0" borderId="0" xfId="1" applyFont="1" applyAlignment="1">
      <alignment horizontal="center"/>
    </xf>
    <xf numFmtId="0" fontId="7" fillId="0" borderId="0" xfId="2" applyFont="1" applyAlignment="1">
      <alignment vertical="center"/>
    </xf>
    <xf numFmtId="0" fontId="8" fillId="0" borderId="0" xfId="2" applyFont="1" applyAlignment="1">
      <alignment horizontal="center" vertical="center"/>
    </xf>
    <xf numFmtId="0" fontId="8" fillId="0" borderId="0" xfId="2" applyFont="1" applyAlignment="1">
      <alignment vertical="center"/>
    </xf>
    <xf numFmtId="0" fontId="1" fillId="0" borderId="0" xfId="2"/>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2"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Alignment="1">
      <alignment vertical="center"/>
    </xf>
    <xf numFmtId="0" fontId="1" fillId="0" borderId="0" xfId="3"/>
    <xf numFmtId="0" fontId="15" fillId="0" borderId="0" xfId="3" applyFont="1"/>
    <xf numFmtId="0" fontId="1" fillId="0" borderId="0" xfId="3" applyAlignment="1">
      <alignment vertical="center" wrapText="1"/>
    </xf>
    <xf numFmtId="0" fontId="1" fillId="0" borderId="0" xfId="3" applyFill="1" applyAlignment="1">
      <alignment vertical="center" wrapText="1"/>
    </xf>
    <xf numFmtId="0" fontId="8" fillId="0" borderId="0" xfId="3" applyFont="1" applyFill="1" applyAlignment="1">
      <alignment vertical="center" wrapText="1"/>
    </xf>
    <xf numFmtId="0" fontId="16" fillId="2" borderId="0" xfId="1" applyFont="1" applyFill="1" applyAlignment="1">
      <alignment wrapText="1"/>
    </xf>
    <xf numFmtId="0" fontId="17" fillId="0" borderId="0" xfId="1" applyFont="1" applyAlignment="1">
      <alignment wrapText="1"/>
    </xf>
    <xf numFmtId="0" fontId="17" fillId="0" borderId="0" xfId="1" applyFont="1"/>
    <xf numFmtId="0" fontId="19" fillId="2" borderId="0" xfId="1" applyFont="1" applyFill="1" applyAlignment="1">
      <alignment vertical="center" wrapText="1"/>
    </xf>
    <xf numFmtId="0" fontId="20" fillId="0" borderId="0" xfId="1" applyFont="1" applyAlignment="1">
      <alignment wrapText="1"/>
    </xf>
    <xf numFmtId="0" fontId="20" fillId="0" borderId="0" xfId="1" applyFont="1"/>
    <xf numFmtId="0" fontId="19" fillId="2" borderId="0" xfId="1" applyFont="1" applyFill="1" applyAlignment="1">
      <alignment horizontal="center" vertical="center" wrapText="1"/>
    </xf>
    <xf numFmtId="0" fontId="16" fillId="2" borderId="0" xfId="1" applyFont="1" applyFill="1" applyBorder="1" applyAlignment="1">
      <alignment horizontal="center" wrapText="1"/>
    </xf>
    <xf numFmtId="0" fontId="22" fillId="0" borderId="0" xfId="1" applyFont="1" applyBorder="1" applyAlignment="1">
      <alignment horizontal="center" wrapText="1"/>
    </xf>
    <xf numFmtId="0" fontId="22" fillId="0" borderId="0" xfId="1" applyFont="1" applyBorder="1" applyAlignment="1">
      <alignment horizontal="center"/>
    </xf>
    <xf numFmtId="0" fontId="16" fillId="2" borderId="0" xfId="1" applyFont="1" applyFill="1" applyAlignment="1">
      <alignment horizontal="center" wrapText="1"/>
    </xf>
    <xf numFmtId="0" fontId="22" fillId="0" borderId="0" xfId="1" applyFont="1" applyAlignment="1">
      <alignment horizontal="center" wrapText="1"/>
    </xf>
    <xf numFmtId="0" fontId="22" fillId="0" borderId="0" xfId="1" applyFont="1" applyAlignment="1">
      <alignment horizontal="center"/>
    </xf>
    <xf numFmtId="0" fontId="19" fillId="2" borderId="4" xfId="1" applyFont="1" applyFill="1" applyBorder="1" applyAlignment="1">
      <alignment horizontal="center" vertical="center" wrapText="1"/>
    </xf>
    <xf numFmtId="164" fontId="16" fillId="2" borderId="4" xfId="1" applyNumberFormat="1" applyFont="1" applyFill="1" applyBorder="1" applyAlignment="1">
      <alignment horizontal="center" vertical="center" wrapText="1"/>
    </xf>
    <xf numFmtId="164" fontId="19" fillId="2" borderId="4" xfId="1" applyNumberFormat="1" applyFont="1" applyFill="1" applyBorder="1" applyAlignment="1">
      <alignment horizontal="center" vertical="center" wrapText="1"/>
    </xf>
    <xf numFmtId="0" fontId="19" fillId="3" borderId="0" xfId="1" applyFont="1" applyFill="1" applyBorder="1" applyAlignment="1">
      <alignment horizontal="center" vertical="center" wrapText="1"/>
    </xf>
    <xf numFmtId="164" fontId="16" fillId="3" borderId="0" xfId="1" applyNumberFormat="1" applyFont="1" applyFill="1" applyBorder="1" applyAlignment="1">
      <alignment horizontal="center" vertical="center" wrapText="1"/>
    </xf>
    <xf numFmtId="164" fontId="19" fillId="3" borderId="0" xfId="1" applyNumberFormat="1" applyFont="1" applyFill="1" applyBorder="1" applyAlignment="1">
      <alignment horizontal="center" vertical="center" wrapText="1"/>
    </xf>
    <xf numFmtId="164" fontId="16" fillId="2" borderId="0" xfId="1" applyNumberFormat="1" applyFont="1" applyFill="1" applyAlignment="1">
      <alignment wrapText="1"/>
    </xf>
    <xf numFmtId="0" fontId="19" fillId="2" borderId="5" xfId="1" applyFont="1" applyFill="1" applyBorder="1" applyAlignment="1">
      <alignment horizontal="center" vertical="center" wrapText="1"/>
    </xf>
    <xf numFmtId="164" fontId="16" fillId="2" borderId="5" xfId="1" applyNumberFormat="1" applyFont="1" applyFill="1" applyBorder="1" applyAlignment="1">
      <alignment horizontal="center" vertical="center" wrapText="1"/>
    </xf>
    <xf numFmtId="164" fontId="19" fillId="2" borderId="5" xfId="1" applyNumberFormat="1" applyFont="1" applyFill="1" applyBorder="1" applyAlignment="1">
      <alignment horizontal="center" vertical="center" wrapText="1"/>
    </xf>
    <xf numFmtId="0" fontId="23" fillId="2" borderId="0" xfId="2" applyFont="1" applyFill="1" applyAlignment="1">
      <alignment horizontal="center" vertical="center" wrapText="1"/>
    </xf>
    <xf numFmtId="0" fontId="23" fillId="2" borderId="0" xfId="2" applyFont="1" applyFill="1" applyAlignment="1">
      <alignment vertical="center" wrapText="1"/>
    </xf>
    <xf numFmtId="0" fontId="23" fillId="0" borderId="0" xfId="2" applyFont="1" applyAlignment="1">
      <alignment vertical="center" wrapText="1"/>
    </xf>
    <xf numFmtId="0" fontId="23" fillId="0" borderId="0" xfId="2" applyFont="1" applyAlignment="1">
      <alignment vertical="center"/>
    </xf>
    <xf numFmtId="0" fontId="16" fillId="2" borderId="0" xfId="3" applyFont="1" applyFill="1" applyAlignment="1">
      <alignment horizontal="left" wrapText="1"/>
    </xf>
    <xf numFmtId="0" fontId="16" fillId="2" borderId="0" xfId="3" applyFont="1" applyFill="1" applyAlignment="1">
      <alignment horizontal="center" wrapText="1"/>
    </xf>
    <xf numFmtId="0" fontId="16" fillId="2" borderId="0" xfId="3" applyFont="1" applyFill="1" applyAlignment="1">
      <alignment wrapText="1"/>
    </xf>
    <xf numFmtId="0" fontId="19" fillId="3" borderId="2" xfId="3" applyFont="1" applyFill="1" applyBorder="1" applyAlignment="1">
      <alignment horizontal="left" vertical="center" wrapText="1" indent="5"/>
    </xf>
    <xf numFmtId="0" fontId="19" fillId="3" borderId="3" xfId="3" applyFont="1" applyFill="1" applyBorder="1" applyAlignment="1">
      <alignment horizontal="center" vertical="center" wrapText="1"/>
    </xf>
    <xf numFmtId="0" fontId="16" fillId="2" borderId="0" xfId="3" applyFont="1" applyFill="1" applyBorder="1" applyAlignment="1">
      <alignment horizontal="left" vertical="center" wrapText="1" indent="5"/>
    </xf>
    <xf numFmtId="0" fontId="19" fillId="2" borderId="4" xfId="3" applyFont="1" applyFill="1" applyBorder="1" applyAlignment="1">
      <alignment horizontal="left" vertical="center" wrapText="1" indent="1"/>
    </xf>
    <xf numFmtId="0" fontId="16" fillId="7" borderId="0" xfId="3" applyFont="1" applyFill="1" applyBorder="1" applyAlignment="1">
      <alignment horizontal="left" vertical="center" wrapText="1" indent="5"/>
    </xf>
    <xf numFmtId="0" fontId="19" fillId="3" borderId="0" xfId="3" applyFont="1" applyFill="1" applyBorder="1" applyAlignment="1">
      <alignment horizontal="left" vertical="center" wrapText="1" indent="1"/>
    </xf>
    <xf numFmtId="0" fontId="19" fillId="2" borderId="0" xfId="3" applyFont="1" applyFill="1" applyBorder="1" applyAlignment="1">
      <alignment horizontal="left" vertical="center" wrapText="1" indent="1"/>
    </xf>
    <xf numFmtId="0" fontId="16" fillId="3" borderId="0" xfId="3" applyFont="1" applyFill="1" applyBorder="1" applyAlignment="1">
      <alignment horizontal="left" vertical="center" wrapText="1" indent="5"/>
    </xf>
    <xf numFmtId="0" fontId="16" fillId="2" borderId="5" xfId="3" applyFont="1" applyFill="1" applyBorder="1" applyAlignment="1">
      <alignment horizontal="left" vertical="center" wrapText="1" indent="5"/>
    </xf>
    <xf numFmtId="0" fontId="19" fillId="2" borderId="5" xfId="3" applyFont="1" applyFill="1" applyBorder="1" applyAlignment="1">
      <alignment horizontal="left" vertical="center" wrapText="1" indent="1"/>
    </xf>
    <xf numFmtId="0" fontId="19" fillId="3" borderId="6" xfId="3" applyFont="1" applyFill="1" applyBorder="1" applyAlignment="1">
      <alignment horizontal="left" vertical="center" wrapText="1" indent="5"/>
    </xf>
    <xf numFmtId="0" fontId="19" fillId="3" borderId="6" xfId="3" applyFont="1" applyFill="1" applyBorder="1" applyAlignment="1">
      <alignment horizontal="left" vertical="center" wrapText="1" indent="1"/>
    </xf>
    <xf numFmtId="0" fontId="19" fillId="2" borderId="0" xfId="3" applyFont="1" applyFill="1" applyBorder="1" applyAlignment="1">
      <alignment horizontal="right" vertical="center" wrapText="1"/>
    </xf>
    <xf numFmtId="0" fontId="19" fillId="2" borderId="0" xfId="3" applyFont="1" applyFill="1" applyBorder="1" applyAlignment="1">
      <alignment horizontal="center" vertical="center" wrapText="1"/>
    </xf>
    <xf numFmtId="0" fontId="19" fillId="2" borderId="0" xfId="3" applyFont="1" applyFill="1" applyBorder="1" applyAlignment="1">
      <alignment horizontal="left" vertical="center" wrapText="1"/>
    </xf>
    <xf numFmtId="0" fontId="23" fillId="2" borderId="0" xfId="0" applyFont="1" applyFill="1" applyAlignment="1">
      <alignment vertical="center" wrapText="1"/>
    </xf>
    <xf numFmtId="0" fontId="23" fillId="2" borderId="0" xfId="3" applyFont="1" applyFill="1" applyBorder="1" applyAlignment="1">
      <alignment horizontal="right" vertical="center" wrapText="1"/>
    </xf>
    <xf numFmtId="0" fontId="23" fillId="0" borderId="0" xfId="0" applyFont="1" applyAlignment="1">
      <alignment vertical="center" wrapText="1"/>
    </xf>
    <xf numFmtId="0" fontId="23" fillId="0" borderId="0" xfId="0" applyFont="1" applyAlignment="1">
      <alignment vertical="center"/>
    </xf>
    <xf numFmtId="0" fontId="19" fillId="2" borderId="0" xfId="0" applyFont="1" applyFill="1" applyAlignment="1">
      <alignment vertical="center" wrapText="1"/>
    </xf>
    <xf numFmtId="0" fontId="18" fillId="0" borderId="0" xfId="0" applyFont="1" applyAlignment="1">
      <alignment vertical="center" wrapText="1"/>
    </xf>
    <xf numFmtId="0" fontId="18" fillId="0" borderId="0" xfId="0" applyFont="1" applyAlignment="1">
      <alignment vertical="center"/>
    </xf>
    <xf numFmtId="0" fontId="16"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vertical="center"/>
    </xf>
    <xf numFmtId="0" fontId="18" fillId="2" borderId="0" xfId="0" applyFont="1" applyFill="1" applyAlignment="1">
      <alignment horizontal="centerContinuous" vertical="center" wrapText="1"/>
    </xf>
    <xf numFmtId="0" fontId="19" fillId="3" borderId="7" xfId="0" applyFont="1" applyFill="1" applyBorder="1" applyAlignment="1">
      <alignment vertical="center" wrapText="1"/>
    </xf>
    <xf numFmtId="0" fontId="19" fillId="3" borderId="2" xfId="0" applyFont="1" applyFill="1" applyBorder="1" applyAlignment="1">
      <alignment horizontal="centerContinuous" vertical="center" wrapText="1"/>
    </xf>
    <xf numFmtId="0" fontId="19" fillId="3" borderId="3" xfId="0" applyFont="1" applyFill="1" applyBorder="1" applyAlignment="1">
      <alignment horizontal="centerContinuous" vertical="center" wrapText="1"/>
    </xf>
    <xf numFmtId="0" fontId="19" fillId="3" borderId="8"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2" borderId="0" xfId="0" applyFont="1" applyFill="1" applyBorder="1" applyAlignment="1">
      <alignment vertical="center" wrapText="1"/>
    </xf>
    <xf numFmtId="0" fontId="17" fillId="2" borderId="0" xfId="0" applyFont="1" applyFill="1" applyBorder="1" applyAlignment="1">
      <alignment vertical="center" wrapText="1"/>
    </xf>
    <xf numFmtId="0" fontId="17" fillId="2" borderId="0" xfId="0" applyFont="1" applyFill="1" applyBorder="1" applyAlignment="1">
      <alignment vertical="center"/>
    </xf>
    <xf numFmtId="0" fontId="19"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19" fillId="5"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6" fillId="2" borderId="0" xfId="0" applyFont="1" applyFill="1" applyBorder="1" applyAlignment="1">
      <alignment horizontal="right" vertical="center" wrapText="1"/>
    </xf>
    <xf numFmtId="0" fontId="19" fillId="2" borderId="0" xfId="0" applyFont="1" applyFill="1" applyBorder="1" applyAlignment="1">
      <alignment horizontal="right" vertical="center" wrapText="1"/>
    </xf>
    <xf numFmtId="0" fontId="19" fillId="2" borderId="0" xfId="1" applyFont="1" applyFill="1" applyAlignment="1">
      <alignment horizontal="center" vertical="center" wrapText="1"/>
    </xf>
    <xf numFmtId="0" fontId="19" fillId="2" borderId="0" xfId="1" applyFont="1" applyFill="1" applyBorder="1" applyAlignment="1">
      <alignment horizontal="right" vertical="center" wrapText="1" indent="2"/>
    </xf>
    <xf numFmtId="164" fontId="17" fillId="2" borderId="0" xfId="1" applyNumberFormat="1" applyFont="1" applyFill="1" applyBorder="1" applyAlignment="1">
      <alignment horizontal="center" vertical="center" wrapText="1"/>
    </xf>
    <xf numFmtId="164" fontId="30" fillId="2" borderId="0" xfId="1" applyNumberFormat="1" applyFont="1" applyFill="1" applyBorder="1" applyAlignment="1">
      <alignment horizontal="center" vertical="center" wrapText="1"/>
    </xf>
    <xf numFmtId="0" fontId="30" fillId="2" borderId="0" xfId="1" applyFont="1" applyFill="1" applyBorder="1" applyAlignment="1">
      <alignment horizontal="left" vertical="center" wrapText="1"/>
    </xf>
    <xf numFmtId="0" fontId="19" fillId="3" borderId="0" xfId="1" applyFont="1" applyFill="1" applyBorder="1" applyAlignment="1">
      <alignment horizontal="right" vertical="center" wrapText="1" indent="2"/>
    </xf>
    <xf numFmtId="164" fontId="17" fillId="3" borderId="0" xfId="1" applyNumberFormat="1" applyFont="1" applyFill="1" applyBorder="1" applyAlignment="1">
      <alignment horizontal="center" vertical="center" wrapText="1"/>
    </xf>
    <xf numFmtId="164" fontId="30" fillId="3" borderId="0" xfId="1" applyNumberFormat="1" applyFont="1" applyFill="1" applyBorder="1" applyAlignment="1">
      <alignment horizontal="center" vertical="center" wrapText="1"/>
    </xf>
    <xf numFmtId="0" fontId="30" fillId="3" borderId="0" xfId="1" applyFont="1" applyFill="1" applyBorder="1" applyAlignment="1">
      <alignment horizontal="left" vertical="center" wrapText="1"/>
    </xf>
    <xf numFmtId="0" fontId="19" fillId="0" borderId="0" xfId="1" applyFont="1" applyFill="1" applyBorder="1" applyAlignment="1">
      <alignment horizontal="right" vertical="center" wrapText="1" indent="2"/>
    </xf>
    <xf numFmtId="0" fontId="19" fillId="2" borderId="6" xfId="1" applyFont="1" applyFill="1" applyBorder="1" applyAlignment="1">
      <alignment horizontal="right" vertical="center" wrapText="1" indent="2"/>
    </xf>
    <xf numFmtId="164" fontId="30" fillId="2" borderId="6" xfId="1" applyNumberFormat="1" applyFont="1" applyFill="1" applyBorder="1" applyAlignment="1">
      <alignment horizontal="center" vertical="center" wrapText="1"/>
    </xf>
    <xf numFmtId="0" fontId="19" fillId="2" borderId="6" xfId="1" applyFont="1" applyFill="1" applyBorder="1" applyAlignment="1">
      <alignment horizontal="left" vertical="center" wrapText="1"/>
    </xf>
    <xf numFmtId="0" fontId="19" fillId="2" borderId="0" xfId="2" applyFont="1" applyFill="1" applyBorder="1" applyAlignment="1">
      <alignment horizontal="right" vertical="center" wrapText="1" indent="1" readingOrder="2"/>
    </xf>
    <xf numFmtId="0" fontId="16" fillId="2" borderId="4" xfId="2" applyFont="1" applyFill="1" applyBorder="1" applyAlignment="1">
      <alignment horizontal="center" vertical="center" wrapText="1"/>
    </xf>
    <xf numFmtId="164" fontId="16" fillId="2" borderId="4" xfId="2" applyNumberFormat="1" applyFont="1" applyFill="1" applyBorder="1" applyAlignment="1">
      <alignment horizontal="center" vertical="center" wrapText="1"/>
    </xf>
    <xf numFmtId="49" fontId="19" fillId="2" borderId="0" xfId="2" applyNumberFormat="1" applyFont="1" applyFill="1" applyBorder="1" applyAlignment="1">
      <alignment horizontal="center" vertical="center" wrapText="1"/>
    </xf>
    <xf numFmtId="164" fontId="16" fillId="2" borderId="0" xfId="2" applyNumberFormat="1" applyFont="1" applyFill="1" applyBorder="1" applyAlignment="1">
      <alignment horizontal="center" vertical="center" wrapText="1"/>
    </xf>
    <xf numFmtId="164" fontId="19" fillId="2" borderId="0" xfId="2" applyNumberFormat="1" applyFont="1" applyFill="1" applyBorder="1" applyAlignment="1">
      <alignment horizontal="center" vertical="center" wrapText="1"/>
    </xf>
    <xf numFmtId="0" fontId="19" fillId="2" borderId="0" xfId="2" applyFont="1" applyFill="1" applyBorder="1" applyAlignment="1">
      <alignment horizontal="left" vertical="center" wrapText="1" indent="1"/>
    </xf>
    <xf numFmtId="0" fontId="19" fillId="3" borderId="0" xfId="2" applyFont="1" applyFill="1" applyBorder="1" applyAlignment="1">
      <alignment horizontal="right" vertical="center" wrapText="1" indent="1"/>
    </xf>
    <xf numFmtId="0" fontId="16" fillId="3" borderId="0" xfId="2" applyFont="1" applyFill="1" applyBorder="1" applyAlignment="1">
      <alignment horizontal="center" vertical="center" wrapText="1"/>
    </xf>
    <xf numFmtId="164" fontId="16" fillId="3" borderId="0" xfId="2" applyNumberFormat="1" applyFont="1" applyFill="1" applyBorder="1" applyAlignment="1">
      <alignment horizontal="center" vertical="center" wrapText="1"/>
    </xf>
    <xf numFmtId="164" fontId="19" fillId="3" borderId="0" xfId="2" applyNumberFormat="1" applyFont="1" applyFill="1" applyBorder="1" applyAlignment="1">
      <alignment horizontal="center" vertical="center" wrapText="1"/>
    </xf>
    <xf numFmtId="0" fontId="19" fillId="3" borderId="0" xfId="2" applyFont="1" applyFill="1" applyBorder="1" applyAlignment="1">
      <alignment horizontal="left" vertical="center" wrapText="1" indent="1"/>
    </xf>
    <xf numFmtId="0" fontId="19" fillId="2" borderId="0" xfId="2" applyFont="1" applyFill="1" applyBorder="1" applyAlignment="1">
      <alignment horizontal="right" vertical="center" wrapText="1" indent="1"/>
    </xf>
    <xf numFmtId="0" fontId="16" fillId="2" borderId="0" xfId="2" applyFont="1" applyFill="1" applyBorder="1" applyAlignment="1">
      <alignment horizontal="center" vertical="center" wrapText="1"/>
    </xf>
    <xf numFmtId="0" fontId="19" fillId="0" borderId="0" xfId="2" applyFont="1" applyFill="1" applyBorder="1" applyAlignment="1">
      <alignment horizontal="right" vertical="center" wrapText="1" indent="1"/>
    </xf>
    <xf numFmtId="0" fontId="19" fillId="2" borderId="0" xfId="2" applyFont="1" applyFill="1" applyBorder="1" applyAlignment="1">
      <alignment horizontal="center" vertical="center" wrapText="1"/>
    </xf>
    <xf numFmtId="0" fontId="19" fillId="3" borderId="5" xfId="2" applyFont="1" applyFill="1" applyBorder="1" applyAlignment="1">
      <alignment horizontal="left" vertical="center" wrapText="1" indent="1"/>
    </xf>
    <xf numFmtId="0" fontId="30" fillId="3" borderId="2" xfId="1" applyFont="1" applyFill="1" applyBorder="1" applyAlignment="1">
      <alignment horizontal="center" vertical="center" wrapText="1"/>
    </xf>
    <xf numFmtId="0" fontId="30" fillId="3" borderId="3" xfId="1" applyFont="1" applyFill="1" applyBorder="1" applyAlignment="1">
      <alignment horizontal="center" vertical="center" wrapText="1"/>
    </xf>
    <xf numFmtId="0" fontId="31" fillId="2" borderId="0" xfId="1" applyFont="1" applyFill="1" applyAlignment="1">
      <alignment wrapText="1"/>
    </xf>
    <xf numFmtId="0" fontId="2" fillId="0" borderId="0" xfId="1" applyFont="1" applyAlignment="1">
      <alignment wrapText="1"/>
    </xf>
    <xf numFmtId="0" fontId="32" fillId="2" borderId="0" xfId="1" applyFont="1" applyFill="1" applyAlignment="1">
      <alignment vertical="center" wrapText="1"/>
    </xf>
    <xf numFmtId="0" fontId="3" fillId="0" borderId="0" xfId="1" applyFont="1" applyAlignment="1">
      <alignment wrapText="1"/>
    </xf>
    <xf numFmtId="0" fontId="31" fillId="2" borderId="0" xfId="1" applyFont="1" applyFill="1" applyAlignment="1">
      <alignment horizontal="center" wrapText="1"/>
    </xf>
    <xf numFmtId="0" fontId="5" fillId="0" borderId="0" xfId="1" applyFont="1" applyAlignment="1">
      <alignment horizontal="center" wrapText="1"/>
    </xf>
    <xf numFmtId="0" fontId="7" fillId="2" borderId="0" xfId="2" applyFont="1" applyFill="1" applyAlignment="1">
      <alignment horizontal="center" vertical="center" wrapText="1"/>
    </xf>
    <xf numFmtId="0" fontId="7" fillId="2" borderId="0" xfId="2" applyFont="1" applyFill="1" applyAlignment="1">
      <alignment vertical="center" wrapText="1"/>
    </xf>
    <xf numFmtId="0" fontId="7" fillId="0" borderId="0" xfId="2" applyFont="1" applyAlignment="1">
      <alignment vertical="center" wrapText="1"/>
    </xf>
    <xf numFmtId="0" fontId="31" fillId="2" borderId="0" xfId="2" applyFont="1" applyFill="1" applyAlignment="1">
      <alignment wrapText="1"/>
    </xf>
    <xf numFmtId="0" fontId="2" fillId="0" borderId="0" xfId="2" applyFont="1" applyAlignment="1">
      <alignment wrapText="1"/>
    </xf>
    <xf numFmtId="0" fontId="2" fillId="0" borderId="0" xfId="2" applyFont="1"/>
    <xf numFmtId="49" fontId="31" fillId="2" borderId="0" xfId="2" applyNumberFormat="1" applyFont="1" applyFill="1" applyAlignment="1">
      <alignment horizontal="center" vertical="center" wrapText="1"/>
    </xf>
    <xf numFmtId="0" fontId="31" fillId="2" borderId="0" xfId="2" applyFont="1" applyFill="1" applyAlignment="1">
      <alignment horizontal="center" vertical="center" wrapText="1"/>
    </xf>
    <xf numFmtId="3" fontId="31" fillId="2" borderId="0" xfId="1" applyNumberFormat="1" applyFont="1" applyFill="1" applyAlignment="1">
      <alignment wrapText="1"/>
    </xf>
    <xf numFmtId="0" fontId="19" fillId="2" borderId="5" xfId="2" applyFont="1" applyFill="1" applyBorder="1" applyAlignment="1">
      <alignment horizontal="right" vertical="center" wrapText="1" indent="1"/>
    </xf>
    <xf numFmtId="0" fontId="16" fillId="2" borderId="5" xfId="2" applyFont="1" applyFill="1" applyBorder="1" applyAlignment="1">
      <alignment horizontal="center" vertical="center" wrapText="1"/>
    </xf>
    <xf numFmtId="164" fontId="16" fillId="2" borderId="5" xfId="2" applyNumberFormat="1" applyFont="1" applyFill="1" applyBorder="1" applyAlignment="1">
      <alignment horizontal="center" vertical="center" wrapText="1"/>
    </xf>
    <xf numFmtId="164" fontId="19" fillId="2" borderId="5" xfId="2" applyNumberFormat="1" applyFont="1" applyFill="1" applyBorder="1" applyAlignment="1">
      <alignment horizontal="center" vertical="center" wrapText="1"/>
    </xf>
    <xf numFmtId="0" fontId="19" fillId="2" borderId="5" xfId="2" applyFont="1" applyFill="1" applyBorder="1" applyAlignment="1">
      <alignment horizontal="left" vertical="center" wrapText="1" indent="1"/>
    </xf>
    <xf numFmtId="0" fontId="19" fillId="3" borderId="6" xfId="2" applyFont="1" applyFill="1" applyBorder="1" applyAlignment="1">
      <alignment horizontal="right" vertical="center" wrapText="1" indent="1"/>
    </xf>
    <xf numFmtId="3" fontId="19" fillId="3" borderId="5" xfId="2" applyNumberFormat="1" applyFont="1" applyFill="1" applyBorder="1" applyAlignment="1">
      <alignment horizontal="center" vertical="center" wrapText="1"/>
    </xf>
    <xf numFmtId="0" fontId="19" fillId="2" borderId="4" xfId="2" applyFont="1" applyFill="1" applyBorder="1" applyAlignment="1">
      <alignment horizontal="right" vertical="center" wrapText="1"/>
    </xf>
    <xf numFmtId="3" fontId="19" fillId="2" borderId="4" xfId="2" applyNumberFormat="1" applyFont="1" applyFill="1" applyBorder="1" applyAlignment="1">
      <alignment horizontal="right" vertical="center" wrapText="1"/>
    </xf>
    <xf numFmtId="164" fontId="19" fillId="2" borderId="4" xfId="2" applyNumberFormat="1" applyFont="1" applyFill="1" applyBorder="1" applyAlignment="1">
      <alignment horizontal="center" vertical="center" wrapText="1"/>
    </xf>
    <xf numFmtId="3" fontId="19" fillId="2" borderId="0" xfId="2" applyNumberFormat="1" applyFont="1" applyFill="1" applyBorder="1" applyAlignment="1">
      <alignment horizontal="right" vertical="center" wrapText="1"/>
    </xf>
    <xf numFmtId="0" fontId="19" fillId="2" borderId="0" xfId="2" applyFont="1" applyFill="1" applyBorder="1" applyAlignment="1">
      <alignment horizontal="left" vertical="center" wrapText="1"/>
    </xf>
    <xf numFmtId="0" fontId="34" fillId="3" borderId="2" xfId="1" applyFont="1" applyFill="1" applyBorder="1" applyAlignment="1">
      <alignment horizontal="center" vertical="center" wrapText="1"/>
    </xf>
    <xf numFmtId="0" fontId="30" fillId="3" borderId="2" xfId="0" applyFont="1" applyFill="1" applyBorder="1" applyAlignment="1">
      <alignment horizontal="centerContinuous" vertical="center" wrapText="1"/>
    </xf>
    <xf numFmtId="0" fontId="30" fillId="3" borderId="3" xfId="0" applyFont="1" applyFill="1" applyBorder="1" applyAlignment="1">
      <alignment horizontal="centerContinuous" vertical="center" wrapText="1"/>
    </xf>
    <xf numFmtId="0" fontId="30" fillId="3" borderId="9" xfId="0" applyFont="1" applyFill="1" applyBorder="1" applyAlignment="1">
      <alignment horizontal="center" wrapText="1"/>
    </xf>
    <xf numFmtId="0" fontId="30" fillId="3" borderId="11" xfId="0" applyFont="1" applyFill="1" applyBorder="1" applyAlignment="1">
      <alignment horizontal="center" wrapText="1"/>
    </xf>
    <xf numFmtId="0" fontId="30" fillId="3" borderId="13" xfId="0" applyFont="1" applyFill="1" applyBorder="1" applyAlignment="1">
      <alignment horizontal="center" vertical="top" wrapText="1"/>
    </xf>
    <xf numFmtId="0" fontId="30" fillId="3" borderId="14" xfId="0" applyFont="1" applyFill="1" applyBorder="1" applyAlignment="1">
      <alignment horizontal="center" vertical="top" wrapText="1"/>
    </xf>
    <xf numFmtId="0" fontId="35" fillId="2" borderId="0" xfId="1" applyFont="1" applyFill="1" applyAlignment="1">
      <alignment vertical="center" wrapText="1"/>
    </xf>
    <xf numFmtId="0" fontId="33" fillId="0" borderId="0" xfId="1" applyFont="1" applyAlignment="1">
      <alignment vertical="center" wrapText="1"/>
    </xf>
    <xf numFmtId="0" fontId="33" fillId="0" borderId="0" xfId="1" applyFont="1" applyAlignment="1">
      <alignment vertical="center"/>
    </xf>
    <xf numFmtId="0" fontId="14"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36" fillId="2" borderId="0" xfId="1" applyFont="1" applyFill="1" applyAlignment="1">
      <alignment vertical="center" wrapText="1"/>
    </xf>
    <xf numFmtId="0" fontId="31" fillId="2" borderId="0" xfId="1" applyFont="1" applyFill="1" applyAlignment="1">
      <alignment vertical="center" wrapText="1"/>
    </xf>
    <xf numFmtId="0" fontId="2" fillId="0" borderId="0" xfId="1" applyFont="1" applyAlignment="1">
      <alignment vertical="center" wrapText="1"/>
    </xf>
    <xf numFmtId="0" fontId="2" fillId="0" borderId="0" xfId="1" applyFont="1" applyAlignment="1">
      <alignment vertical="center"/>
    </xf>
    <xf numFmtId="0" fontId="12" fillId="0" borderId="0" xfId="1" applyFont="1" applyAlignment="1">
      <alignment vertical="center"/>
    </xf>
    <xf numFmtId="0" fontId="11" fillId="0" borderId="0" xfId="1" applyFont="1" applyAlignment="1">
      <alignment vertical="center"/>
    </xf>
    <xf numFmtId="0" fontId="37" fillId="0" borderId="0" xfId="1" applyFont="1" applyFill="1" applyAlignment="1">
      <alignment horizontal="right" vertical="center" indent="1"/>
    </xf>
    <xf numFmtId="0" fontId="1" fillId="0" borderId="0" xfId="1" applyAlignment="1">
      <alignment vertical="center"/>
    </xf>
    <xf numFmtId="0" fontId="2" fillId="2" borderId="0" xfId="1" applyFont="1" applyFill="1" applyAlignment="1">
      <alignment vertical="center" wrapText="1"/>
    </xf>
    <xf numFmtId="0" fontId="2" fillId="2" borderId="0" xfId="1" applyFont="1" applyFill="1" applyAlignment="1">
      <alignment vertical="center"/>
    </xf>
    <xf numFmtId="0" fontId="12" fillId="2" borderId="0" xfId="1" applyFont="1" applyFill="1" applyAlignment="1">
      <alignment vertical="center"/>
    </xf>
    <xf numFmtId="0" fontId="38" fillId="0" borderId="0" xfId="1" applyFont="1" applyAlignment="1">
      <alignment horizontal="right" vertical="center"/>
    </xf>
    <xf numFmtId="0" fontId="7" fillId="2" borderId="0" xfId="1" applyFont="1" applyFill="1" applyAlignment="1">
      <alignment vertical="center" wrapText="1"/>
    </xf>
    <xf numFmtId="0" fontId="7" fillId="0" borderId="0" xfId="1" applyFont="1" applyAlignment="1">
      <alignment vertical="center" wrapText="1"/>
    </xf>
    <xf numFmtId="0" fontId="7" fillId="0" borderId="0" xfId="1" applyFont="1" applyAlignment="1">
      <alignment vertical="center"/>
    </xf>
    <xf numFmtId="0" fontId="13" fillId="0" borderId="0" xfId="1" applyFont="1" applyAlignment="1">
      <alignment vertical="center"/>
    </xf>
    <xf numFmtId="0" fontId="37" fillId="0" borderId="0" xfId="1" applyFont="1" applyFill="1" applyAlignment="1">
      <alignment horizontal="right" vertical="top"/>
    </xf>
    <xf numFmtId="0" fontId="7" fillId="2" borderId="0" xfId="1" applyFont="1" applyFill="1" applyAlignment="1">
      <alignment vertical="top" wrapText="1"/>
    </xf>
    <xf numFmtId="0" fontId="7" fillId="0" borderId="0" xfId="1" applyFont="1" applyAlignment="1">
      <alignment vertical="top" wrapText="1"/>
    </xf>
    <xf numFmtId="0" fontId="7" fillId="0" borderId="0" xfId="1" applyFont="1" applyAlignment="1">
      <alignment vertical="top"/>
    </xf>
    <xf numFmtId="0" fontId="13" fillId="0" borderId="0" xfId="1" applyFont="1" applyAlignment="1">
      <alignment vertical="top"/>
    </xf>
    <xf numFmtId="0" fontId="37" fillId="6" borderId="6" xfId="1" applyFont="1" applyFill="1" applyBorder="1" applyAlignment="1">
      <alignment horizontal="right" vertical="center" indent="1"/>
    </xf>
    <xf numFmtId="0" fontId="25" fillId="2" borderId="0" xfId="1" applyFont="1" applyFill="1" applyAlignment="1">
      <alignment horizontal="centerContinuous" vertical="center" wrapText="1"/>
    </xf>
    <xf numFmtId="0" fontId="26" fillId="2" borderId="0" xfId="1" applyFont="1" applyFill="1" applyAlignment="1">
      <alignment vertical="center" wrapText="1"/>
    </xf>
    <xf numFmtId="0" fontId="27" fillId="2" borderId="0" xfId="1" applyFont="1" applyFill="1" applyAlignment="1">
      <alignment horizontal="right" vertical="center" wrapText="1" indent="1"/>
    </xf>
    <xf numFmtId="0" fontId="24" fillId="2" borderId="0" xfId="1" applyFont="1" applyFill="1" applyAlignment="1">
      <alignment vertical="center" wrapText="1"/>
    </xf>
    <xf numFmtId="0" fontId="24" fillId="3" borderId="1" xfId="1" applyFont="1" applyFill="1" applyBorder="1" applyAlignment="1">
      <alignment horizontal="center" vertical="center" wrapText="1"/>
    </xf>
    <xf numFmtId="0" fontId="24" fillId="3" borderId="2" xfId="1" applyFont="1" applyFill="1" applyBorder="1" applyAlignment="1">
      <alignment horizontal="center" vertical="center" wrapText="1"/>
    </xf>
    <xf numFmtId="0" fontId="24" fillId="3" borderId="3" xfId="1" applyFont="1" applyFill="1" applyBorder="1" applyAlignment="1">
      <alignment horizontal="center" vertical="center" wrapText="1"/>
    </xf>
    <xf numFmtId="0" fontId="24" fillId="2" borderId="0" xfId="1" applyFont="1" applyFill="1" applyAlignment="1">
      <alignment horizontal="right" vertical="center" wrapText="1" indent="1"/>
    </xf>
    <xf numFmtId="3" fontId="26" fillId="2" borderId="0" xfId="1" applyNumberFormat="1" applyFont="1" applyFill="1" applyAlignment="1">
      <alignment horizontal="center" vertical="center" wrapText="1" readingOrder="1"/>
    </xf>
    <xf numFmtId="0" fontId="24" fillId="2" borderId="0" xfId="1" applyFont="1" applyFill="1" applyAlignment="1">
      <alignment horizontal="left" vertical="center" wrapText="1" indent="1"/>
    </xf>
    <xf numFmtId="0" fontId="24" fillId="3" borderId="0" xfId="1" applyFont="1" applyFill="1" applyAlignment="1">
      <alignment horizontal="right" vertical="center" wrapText="1" indent="1"/>
    </xf>
    <xf numFmtId="3" fontId="26" fillId="3" borderId="0" xfId="1" applyNumberFormat="1" applyFont="1" applyFill="1" applyAlignment="1">
      <alignment horizontal="center" vertical="center" wrapText="1" readingOrder="1"/>
    </xf>
    <xf numFmtId="0" fontId="24" fillId="3" borderId="0" xfId="1" applyFont="1" applyFill="1" applyAlignment="1">
      <alignment horizontal="left" vertical="center" wrapText="1" indent="1"/>
    </xf>
    <xf numFmtId="0" fontId="24" fillId="2" borderId="0" xfId="1" applyFont="1" applyFill="1" applyBorder="1" applyAlignment="1">
      <alignment horizontal="right" vertical="center" wrapText="1"/>
    </xf>
    <xf numFmtId="3" fontId="24" fillId="2" borderId="0" xfId="1" applyNumberFormat="1" applyFont="1" applyFill="1" applyBorder="1" applyAlignment="1">
      <alignment horizontal="right" vertical="center" wrapText="1"/>
    </xf>
    <xf numFmtId="0" fontId="24" fillId="2" borderId="0" xfId="1" applyFont="1" applyFill="1" applyBorder="1" applyAlignment="1">
      <alignment horizontal="left" vertical="center" wrapText="1"/>
    </xf>
    <xf numFmtId="3" fontId="28" fillId="2" borderId="0" xfId="1" applyNumberFormat="1" applyFont="1" applyFill="1" applyBorder="1" applyAlignment="1">
      <alignment horizontal="right" vertical="center" wrapText="1"/>
    </xf>
    <xf numFmtId="3" fontId="28" fillId="2" borderId="0" xfId="1" applyNumberFormat="1" applyFont="1" applyFill="1" applyBorder="1" applyAlignment="1">
      <alignment horizontal="right" vertical="top" wrapText="1"/>
    </xf>
    <xf numFmtId="0" fontId="28" fillId="2" borderId="0" xfId="1" applyFont="1" applyFill="1" applyAlignment="1">
      <alignment vertical="center" wrapText="1"/>
    </xf>
    <xf numFmtId="0" fontId="24" fillId="8" borderId="0" xfId="1" applyFont="1" applyFill="1" applyAlignment="1">
      <alignment horizontal="right" vertical="center" wrapText="1" indent="1"/>
    </xf>
    <xf numFmtId="3" fontId="26" fillId="8" borderId="0" xfId="1" applyNumberFormat="1" applyFont="1" applyFill="1" applyAlignment="1">
      <alignment horizontal="center" vertical="center" wrapText="1" readingOrder="1"/>
    </xf>
    <xf numFmtId="0" fontId="24" fillId="8" borderId="0" xfId="1" applyFont="1" applyFill="1" applyAlignment="1">
      <alignment horizontal="left" vertical="center" wrapText="1" indent="1"/>
    </xf>
    <xf numFmtId="0" fontId="37" fillId="9" borderId="0" xfId="1" applyFont="1" applyFill="1" applyAlignment="1">
      <alignment horizontal="right" vertical="center" indent="1"/>
    </xf>
    <xf numFmtId="0" fontId="31" fillId="5" borderId="0" xfId="1" applyFont="1" applyFill="1" applyAlignment="1">
      <alignment vertical="center" wrapText="1"/>
    </xf>
    <xf numFmtId="0" fontId="2" fillId="5" borderId="0" xfId="1" applyFont="1" applyFill="1" applyAlignment="1">
      <alignment vertical="center" wrapText="1"/>
    </xf>
    <xf numFmtId="0" fontId="2" fillId="5" borderId="0" xfId="1" applyFont="1" applyFill="1" applyAlignment="1">
      <alignment vertical="center"/>
    </xf>
    <xf numFmtId="0" fontId="12" fillId="5" borderId="0" xfId="1" applyFont="1" applyFill="1" applyAlignment="1">
      <alignment vertical="center"/>
    </xf>
    <xf numFmtId="0" fontId="37" fillId="5" borderId="0" xfId="1" applyFont="1" applyFill="1" applyAlignment="1">
      <alignment horizontal="right" vertical="center" indent="1"/>
    </xf>
    <xf numFmtId="0" fontId="1" fillId="5" borderId="0" xfId="1" applyFill="1" applyAlignment="1">
      <alignment vertical="center"/>
    </xf>
    <xf numFmtId="0" fontId="24" fillId="8" borderId="6" xfId="1" applyFont="1" applyFill="1" applyBorder="1" applyAlignment="1">
      <alignment horizontal="right" vertical="center" wrapText="1" indent="1"/>
    </xf>
    <xf numFmtId="3" fontId="24" fillId="8" borderId="6" xfId="1" applyNumberFormat="1" applyFont="1" applyFill="1" applyBorder="1" applyAlignment="1">
      <alignment horizontal="center" vertical="center" wrapText="1" readingOrder="1"/>
    </xf>
    <xf numFmtId="0" fontId="24" fillId="8" borderId="6" xfId="1" applyFont="1" applyFill="1" applyBorder="1" applyAlignment="1">
      <alignment horizontal="left" vertical="center" wrapText="1" indent="1"/>
    </xf>
    <xf numFmtId="0" fontId="38" fillId="5" borderId="0" xfId="1" applyFont="1" applyFill="1" applyAlignment="1">
      <alignment horizontal="right" vertical="center"/>
    </xf>
    <xf numFmtId="0" fontId="31" fillId="2" borderId="0" xfId="3" applyFont="1" applyFill="1" applyAlignment="1">
      <alignment horizontal="left" wrapText="1"/>
    </xf>
    <xf numFmtId="0" fontId="31" fillId="2" borderId="0" xfId="3" applyFont="1" applyFill="1" applyAlignment="1">
      <alignment horizontal="center" wrapText="1"/>
    </xf>
    <xf numFmtId="0" fontId="31" fillId="2" borderId="0" xfId="3" applyFont="1" applyFill="1" applyAlignment="1">
      <alignment wrapText="1"/>
    </xf>
    <xf numFmtId="0" fontId="2" fillId="0" borderId="0" xfId="3" applyFont="1" applyAlignment="1">
      <alignment wrapText="1"/>
    </xf>
    <xf numFmtId="0" fontId="2" fillId="0" borderId="0" xfId="3" applyFont="1"/>
    <xf numFmtId="0" fontId="31" fillId="0" borderId="0" xfId="3" applyFont="1" applyAlignment="1">
      <alignment wrapText="1"/>
    </xf>
    <xf numFmtId="0" fontId="31" fillId="0" borderId="0" xfId="3" applyFont="1"/>
    <xf numFmtId="0" fontId="31" fillId="2" borderId="0" xfId="3" applyFont="1" applyFill="1" applyAlignment="1">
      <alignment vertical="center" wrapText="1"/>
    </xf>
    <xf numFmtId="0" fontId="2" fillId="0" borderId="0" xfId="3" applyFont="1" applyAlignment="1">
      <alignment vertical="center" wrapText="1"/>
    </xf>
    <xf numFmtId="0" fontId="7" fillId="2" borderId="0" xfId="3" applyFont="1" applyFill="1" applyAlignment="1">
      <alignment vertical="center" wrapText="1"/>
    </xf>
    <xf numFmtId="0" fontId="2" fillId="0" borderId="0" xfId="3" applyFont="1" applyFill="1" applyAlignment="1">
      <alignment vertical="center" wrapText="1"/>
    </xf>
    <xf numFmtId="0" fontId="7" fillId="0" borderId="0" xfId="3" applyFont="1" applyFill="1" applyAlignment="1">
      <alignment vertical="center" wrapText="1"/>
    </xf>
    <xf numFmtId="0" fontId="31" fillId="2" borderId="0" xfId="3" applyFont="1" applyFill="1" applyAlignment="1">
      <alignment horizontal="right" vertical="center" wrapText="1"/>
    </xf>
    <xf numFmtId="0" fontId="31" fillId="2" borderId="0" xfId="3" applyFont="1" applyFill="1" applyAlignment="1">
      <alignment horizontal="center" vertical="center" wrapText="1"/>
    </xf>
    <xf numFmtId="0" fontId="31" fillId="2" borderId="0" xfId="3" applyFont="1" applyFill="1" applyAlignment="1">
      <alignment horizontal="left" vertical="center" wrapText="1"/>
    </xf>
    <xf numFmtId="0" fontId="23" fillId="2" borderId="0" xfId="1" applyFont="1" applyFill="1" applyAlignment="1">
      <alignment vertical="center" wrapText="1"/>
    </xf>
    <xf numFmtId="0" fontId="23" fillId="2" borderId="0" xfId="1" applyFont="1" applyFill="1" applyAlignment="1">
      <alignment vertical="top" wrapText="1"/>
    </xf>
    <xf numFmtId="0" fontId="40" fillId="0" borderId="0" xfId="1" applyFont="1"/>
    <xf numFmtId="0" fontId="41" fillId="0" borderId="0" xfId="1" applyFont="1"/>
    <xf numFmtId="0" fontId="31" fillId="2" borderId="0" xfId="1" applyFont="1" applyFill="1" applyBorder="1" applyAlignment="1">
      <alignment horizontal="right" wrapText="1"/>
    </xf>
    <xf numFmtId="0" fontId="31" fillId="2" borderId="0" xfId="1" applyFont="1" applyFill="1" applyBorder="1" applyAlignment="1">
      <alignment horizontal="center" wrapText="1"/>
    </xf>
    <xf numFmtId="0" fontId="31" fillId="2" borderId="0" xfId="1" applyFont="1" applyFill="1" applyBorder="1" applyAlignment="1">
      <alignment horizontal="center" wrapText="1" readingOrder="2"/>
    </xf>
    <xf numFmtId="0" fontId="32" fillId="2" borderId="0" xfId="1" applyFont="1" applyFill="1" applyBorder="1" applyAlignment="1">
      <alignment horizontal="center" wrapText="1"/>
    </xf>
    <xf numFmtId="0" fontId="31" fillId="2" borderId="0" xfId="1" applyFont="1" applyFill="1" applyBorder="1" applyAlignment="1">
      <alignment horizontal="right" wrapText="1" readingOrder="2"/>
    </xf>
    <xf numFmtId="0" fontId="31" fillId="2" borderId="0" xfId="1" applyFont="1" applyFill="1" applyBorder="1" applyAlignment="1">
      <alignment wrapText="1"/>
    </xf>
    <xf numFmtId="0" fontId="2" fillId="0" borderId="0" xfId="1" applyFont="1" applyFill="1" applyAlignment="1">
      <alignment wrapText="1"/>
    </xf>
    <xf numFmtId="0" fontId="2" fillId="0" borderId="0" xfId="1" applyFont="1" applyFill="1"/>
    <xf numFmtId="0" fontId="13" fillId="0" borderId="0" xfId="1" applyFont="1" applyFill="1"/>
    <xf numFmtId="0" fontId="42" fillId="0" borderId="0" xfId="1" applyFont="1" applyFill="1"/>
    <xf numFmtId="0" fontId="31" fillId="2" borderId="0" xfId="0" applyFont="1" applyFill="1"/>
    <xf numFmtId="0" fontId="31" fillId="2" borderId="0" xfId="0" applyFont="1" applyFill="1" applyAlignment="1">
      <alignment horizontal="center" wrapText="1"/>
    </xf>
    <xf numFmtId="0" fontId="31" fillId="2" borderId="0" xfId="0" applyFont="1" applyFill="1" applyAlignment="1">
      <alignment horizontal="center"/>
    </xf>
    <xf numFmtId="0" fontId="43" fillId="2" borderId="0" xfId="1" applyFont="1" applyFill="1" applyAlignment="1">
      <alignment horizontal="center" wrapText="1"/>
    </xf>
    <xf numFmtId="0" fontId="43" fillId="2" borderId="0" xfId="1" applyFont="1" applyFill="1" applyAlignment="1">
      <alignment horizontal="left" wrapText="1"/>
    </xf>
    <xf numFmtId="0" fontId="32" fillId="2" borderId="0" xfId="1" applyFont="1" applyFill="1" applyAlignment="1">
      <alignment horizontal="center" vertical="center" wrapText="1"/>
    </xf>
    <xf numFmtId="0" fontId="32" fillId="2" borderId="0" xfId="1" applyFont="1" applyFill="1" applyBorder="1" applyAlignment="1">
      <alignment horizontal="center" vertical="center" wrapText="1" readingOrder="1"/>
    </xf>
    <xf numFmtId="0" fontId="32" fillId="2" borderId="0" xfId="1" applyFont="1" applyFill="1" applyBorder="1" applyAlignment="1">
      <alignment horizontal="center" vertical="center" wrapText="1"/>
    </xf>
    <xf numFmtId="0" fontId="44" fillId="0" borderId="0" xfId="1" applyFont="1" applyFill="1" applyAlignment="1">
      <alignment wrapText="1"/>
    </xf>
    <xf numFmtId="0" fontId="44" fillId="0" borderId="0" xfId="1" applyFont="1" applyFill="1"/>
    <xf numFmtId="165" fontId="31" fillId="2" borderId="0" xfId="1" applyNumberFormat="1" applyFont="1" applyFill="1" applyAlignment="1">
      <alignment horizontal="center" vertical="center" wrapText="1"/>
    </xf>
    <xf numFmtId="0" fontId="43" fillId="2" borderId="0" xfId="1" applyFont="1" applyFill="1" applyAlignment="1">
      <alignment wrapText="1"/>
    </xf>
    <xf numFmtId="0" fontId="32" fillId="2" borderId="0" xfId="1" applyFont="1" applyFill="1" applyAlignment="1">
      <alignment horizontal="right" vertical="center" wrapText="1"/>
    </xf>
    <xf numFmtId="0" fontId="31" fillId="2" borderId="0" xfId="1" applyFont="1" applyFill="1" applyAlignment="1">
      <alignment horizontal="center" vertical="center" wrapText="1"/>
    </xf>
    <xf numFmtId="0" fontId="32" fillId="2" borderId="0" xfId="1" applyFont="1" applyFill="1" applyAlignment="1">
      <alignment horizontal="left" vertical="center" wrapText="1"/>
    </xf>
    <xf numFmtId="165" fontId="31" fillId="2" borderId="0" xfId="1" applyNumberFormat="1" applyFont="1" applyFill="1" applyAlignment="1">
      <alignment wrapText="1"/>
    </xf>
    <xf numFmtId="0" fontId="31" fillId="2" borderId="0" xfId="1" applyFont="1" applyFill="1" applyAlignment="1">
      <alignment horizontal="left" wrapText="1"/>
    </xf>
    <xf numFmtId="0" fontId="45" fillId="0" borderId="0" xfId="1" applyFont="1" applyFill="1"/>
    <xf numFmtId="0" fontId="46" fillId="0" borderId="0" xfId="1" applyFont="1" applyFill="1"/>
    <xf numFmtId="9" fontId="31" fillId="2" borderId="0" xfId="4" applyNumberFormat="1" applyFont="1" applyFill="1" applyAlignment="1">
      <alignment horizontal="left" wrapText="1"/>
    </xf>
    <xf numFmtId="165" fontId="31" fillId="2" borderId="0" xfId="1" applyNumberFormat="1" applyFont="1" applyFill="1" applyAlignment="1">
      <alignment horizontal="left" wrapText="1"/>
    </xf>
    <xf numFmtId="0" fontId="46" fillId="0" borderId="0" xfId="1" applyFont="1"/>
    <xf numFmtId="0" fontId="45" fillId="0" borderId="0" xfId="1" applyFont="1"/>
    <xf numFmtId="3" fontId="26" fillId="2" borderId="0" xfId="1" applyNumberFormat="1" applyFont="1" applyFill="1" applyAlignment="1" applyProtection="1">
      <alignment horizontal="center" vertical="center" wrapText="1" readingOrder="1"/>
      <protection hidden="1"/>
    </xf>
    <xf numFmtId="3" fontId="26" fillId="3" borderId="0" xfId="1" applyNumberFormat="1" applyFont="1" applyFill="1" applyAlignment="1" applyProtection="1">
      <alignment horizontal="center" vertical="center" wrapText="1" readingOrder="1"/>
      <protection hidden="1"/>
    </xf>
    <xf numFmtId="3" fontId="26" fillId="8" borderId="0" xfId="1" applyNumberFormat="1" applyFont="1" applyFill="1" applyAlignment="1" applyProtection="1">
      <alignment horizontal="center" vertical="center" wrapText="1" readingOrder="1"/>
      <protection hidden="1"/>
    </xf>
    <xf numFmtId="0" fontId="47" fillId="10" borderId="0" xfId="1" applyFont="1" applyFill="1" applyAlignment="1">
      <alignment horizontal="left" wrapText="1"/>
    </xf>
    <xf numFmtId="0" fontId="48" fillId="0" borderId="0" xfId="0" applyFont="1" applyAlignment="1">
      <alignment horizontal="center" vertical="center" wrapText="1"/>
    </xf>
    <xf numFmtId="0" fontId="21" fillId="2" borderId="0" xfId="1" applyFont="1" applyFill="1" applyBorder="1" applyAlignment="1">
      <alignment vertical="center" wrapText="1"/>
    </xf>
    <xf numFmtId="0" fontId="19" fillId="3" borderId="2"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32" fillId="2" borderId="0" xfId="1" applyFont="1" applyFill="1" applyAlignment="1">
      <alignment wrapText="1"/>
    </xf>
    <xf numFmtId="0" fontId="49" fillId="0" borderId="0" xfId="1" applyFont="1" applyAlignment="1">
      <alignment wrapText="1"/>
    </xf>
    <xf numFmtId="0" fontId="49" fillId="0" borderId="0" xfId="1" applyFont="1"/>
    <xf numFmtId="0" fontId="50" fillId="0" borderId="0" xfId="1" applyFont="1"/>
    <xf numFmtId="0" fontId="32" fillId="2" borderId="0" xfId="5" applyFont="1" applyFill="1" applyAlignment="1">
      <alignment vertical="center" wrapText="1"/>
    </xf>
    <xf numFmtId="0" fontId="33" fillId="0" borderId="0" xfId="5" applyFont="1" applyAlignment="1">
      <alignment vertical="center" wrapText="1"/>
    </xf>
    <xf numFmtId="0" fontId="33" fillId="0" borderId="0" xfId="5" applyFont="1" applyAlignment="1">
      <alignment vertical="center"/>
    </xf>
    <xf numFmtId="0" fontId="5" fillId="2" borderId="0" xfId="1" applyFont="1" applyFill="1" applyAlignment="1">
      <alignment horizontal="center" wrapText="1"/>
    </xf>
    <xf numFmtId="0" fontId="5" fillId="2" borderId="0" xfId="1" applyFont="1" applyFill="1" applyAlignment="1">
      <alignment horizontal="center"/>
    </xf>
    <xf numFmtId="0" fontId="6" fillId="2" borderId="0" xfId="1" applyFont="1" applyFill="1" applyAlignment="1">
      <alignment horizontal="center"/>
    </xf>
    <xf numFmtId="0" fontId="19" fillId="2" borderId="0" xfId="1" applyFont="1" applyFill="1" applyBorder="1" applyAlignment="1">
      <alignment horizontal="right" vertical="center" wrapText="1"/>
    </xf>
    <xf numFmtId="164" fontId="19" fillId="2" borderId="4" xfId="1" applyNumberFormat="1" applyFont="1" applyFill="1" applyBorder="1" applyAlignment="1">
      <alignment horizontal="right" vertical="center" wrapText="1" indent="1"/>
    </xf>
    <xf numFmtId="166" fontId="19" fillId="2" borderId="4" xfId="1" applyNumberFormat="1" applyFont="1" applyFill="1" applyBorder="1" applyAlignment="1">
      <alignment horizontal="center" vertical="center" wrapText="1"/>
    </xf>
    <xf numFmtId="164" fontId="19" fillId="2" borderId="4" xfId="1" applyNumberFormat="1" applyFont="1" applyFill="1" applyBorder="1" applyAlignment="1">
      <alignment horizontal="left" vertical="center" wrapText="1" indent="1"/>
    </xf>
    <xf numFmtId="164" fontId="19" fillId="3" borderId="0" xfId="1" applyNumberFormat="1" applyFont="1" applyFill="1" applyBorder="1" applyAlignment="1">
      <alignment horizontal="right" vertical="center" wrapText="1" indent="1"/>
    </xf>
    <xf numFmtId="166" fontId="19" fillId="3" borderId="0" xfId="1" applyNumberFormat="1" applyFont="1" applyFill="1" applyBorder="1" applyAlignment="1">
      <alignment horizontal="center" vertical="center" wrapText="1"/>
    </xf>
    <xf numFmtId="164" fontId="19" fillId="3" borderId="0" xfId="1" applyNumberFormat="1" applyFont="1" applyFill="1" applyBorder="1" applyAlignment="1">
      <alignment horizontal="left" vertical="center" wrapText="1" indent="1"/>
    </xf>
    <xf numFmtId="164" fontId="19" fillId="2" borderId="0" xfId="1" applyNumberFormat="1" applyFont="1" applyFill="1" applyBorder="1" applyAlignment="1">
      <alignment horizontal="right" vertical="center" wrapText="1" indent="1"/>
    </xf>
    <xf numFmtId="164" fontId="16" fillId="2" borderId="0" xfId="1" applyNumberFormat="1" applyFont="1" applyFill="1" applyBorder="1" applyAlignment="1">
      <alignment horizontal="center" vertical="center" wrapText="1"/>
    </xf>
    <xf numFmtId="164" fontId="19" fillId="2" borderId="0" xfId="1" applyNumberFormat="1" applyFont="1" applyFill="1" applyBorder="1" applyAlignment="1">
      <alignment horizontal="center" vertical="center" wrapText="1"/>
    </xf>
    <xf numFmtId="166" fontId="19" fillId="2" borderId="0" xfId="1" applyNumberFormat="1" applyFont="1" applyFill="1" applyBorder="1" applyAlignment="1">
      <alignment horizontal="center" vertical="center" wrapText="1"/>
    </xf>
    <xf numFmtId="164" fontId="19" fillId="2" borderId="0" xfId="1" applyNumberFormat="1" applyFont="1" applyFill="1" applyBorder="1" applyAlignment="1">
      <alignment horizontal="left" vertical="center" wrapText="1" indent="1"/>
    </xf>
    <xf numFmtId="164" fontId="19" fillId="2" borderId="6" xfId="1" applyNumberFormat="1" applyFont="1" applyFill="1" applyBorder="1" applyAlignment="1">
      <alignment horizontal="center" vertical="center" wrapText="1"/>
    </xf>
    <xf numFmtId="166" fontId="19" fillId="2" borderId="6" xfId="1" applyNumberFormat="1" applyFont="1" applyFill="1" applyBorder="1" applyAlignment="1">
      <alignment horizontal="center" vertical="center" wrapText="1"/>
    </xf>
    <xf numFmtId="164" fontId="19" fillId="2" borderId="6" xfId="0" applyNumberFormat="1" applyFont="1" applyFill="1" applyBorder="1" applyAlignment="1">
      <alignment horizontal="center" vertical="center" wrapText="1"/>
    </xf>
    <xf numFmtId="0" fontId="51" fillId="3" borderId="2" xfId="1" applyFont="1" applyFill="1" applyBorder="1" applyAlignment="1">
      <alignment horizontal="center" vertical="center" wrapText="1"/>
    </xf>
    <xf numFmtId="0" fontId="19" fillId="2" borderId="0" xfId="5" applyFont="1" applyFill="1" applyAlignment="1">
      <alignment vertical="center" wrapText="1"/>
    </xf>
    <xf numFmtId="166" fontId="16" fillId="2" borderId="0" xfId="2" applyNumberFormat="1"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0" xfId="2" applyFont="1" applyFill="1" applyAlignment="1">
      <alignment wrapText="1"/>
    </xf>
    <xf numFmtId="167" fontId="16" fillId="3" borderId="0" xfId="2" applyNumberFormat="1" applyFont="1" applyFill="1" applyBorder="1" applyAlignment="1">
      <alignment horizontal="center" vertical="center" wrapText="1"/>
    </xf>
    <xf numFmtId="0" fontId="19" fillId="11" borderId="6" xfId="2" applyFont="1" applyFill="1" applyBorder="1" applyAlignment="1">
      <alignment horizontal="right" vertical="center" wrapText="1" indent="1"/>
    </xf>
    <xf numFmtId="3" fontId="19" fillId="11" borderId="6" xfId="2" applyNumberFormat="1" applyFont="1" applyFill="1" applyBorder="1" applyAlignment="1">
      <alignment horizontal="center" vertical="center" wrapText="1"/>
    </xf>
    <xf numFmtId="168" fontId="19" fillId="11" borderId="6" xfId="2" applyNumberFormat="1" applyFont="1" applyFill="1" applyBorder="1" applyAlignment="1">
      <alignment horizontal="center" vertical="center" wrapText="1"/>
    </xf>
    <xf numFmtId="0" fontId="19" fillId="11" borderId="6" xfId="2" applyFont="1" applyFill="1" applyBorder="1" applyAlignment="1">
      <alignment horizontal="left" vertical="center" wrapText="1" indent="1"/>
    </xf>
    <xf numFmtId="16" fontId="19" fillId="4" borderId="4" xfId="1" applyNumberFormat="1" applyFont="1" applyFill="1" applyBorder="1" applyAlignment="1">
      <alignment horizontal="right" vertical="center" wrapText="1" indent="2"/>
    </xf>
    <xf numFmtId="0" fontId="22" fillId="4" borderId="4" xfId="1" applyFont="1" applyFill="1" applyBorder="1" applyAlignment="1">
      <alignment horizontal="center" vertical="center" wrapText="1"/>
    </xf>
    <xf numFmtId="166" fontId="22" fillId="4" borderId="4" xfId="1" applyNumberFormat="1" applyFont="1" applyFill="1" applyBorder="1" applyAlignment="1">
      <alignment horizontal="center" vertical="center" wrapText="1"/>
    </xf>
    <xf numFmtId="0" fontId="22" fillId="3" borderId="0" xfId="1" applyFont="1" applyFill="1" applyBorder="1" applyAlignment="1">
      <alignment horizontal="center" vertical="center" wrapText="1"/>
    </xf>
    <xf numFmtId="166" fontId="22" fillId="3" borderId="0" xfId="1" applyNumberFormat="1" applyFont="1" applyFill="1" applyBorder="1" applyAlignment="1">
      <alignment horizontal="center" vertical="center" wrapText="1"/>
    </xf>
    <xf numFmtId="16" fontId="19" fillId="4" borderId="0" xfId="1" applyNumberFormat="1" applyFont="1" applyFill="1" applyBorder="1" applyAlignment="1">
      <alignment horizontal="right" vertical="center" wrapText="1" indent="2"/>
    </xf>
    <xf numFmtId="0" fontId="22" fillId="4" borderId="0" xfId="1" applyFont="1" applyFill="1" applyBorder="1" applyAlignment="1">
      <alignment horizontal="center" vertical="center" wrapText="1"/>
    </xf>
    <xf numFmtId="166" fontId="22" fillId="4" borderId="0" xfId="1" applyNumberFormat="1" applyFont="1" applyFill="1" applyBorder="1" applyAlignment="1">
      <alignment horizontal="center" vertical="center" wrapText="1"/>
    </xf>
    <xf numFmtId="16" fontId="19" fillId="4" borderId="5" xfId="1" applyNumberFormat="1" applyFont="1" applyFill="1" applyBorder="1" applyAlignment="1">
      <alignment horizontal="right" vertical="center" wrapText="1" indent="1" readingOrder="2"/>
    </xf>
    <xf numFmtId="0" fontId="22" fillId="4" borderId="5" xfId="1" applyFont="1" applyFill="1" applyBorder="1" applyAlignment="1">
      <alignment horizontal="center" vertical="center" wrapText="1"/>
    </xf>
    <xf numFmtId="166" fontId="22" fillId="3" borderId="4" xfId="1" applyNumberFormat="1" applyFont="1" applyFill="1" applyBorder="1" applyAlignment="1">
      <alignment horizontal="center" vertical="center" wrapText="1"/>
    </xf>
    <xf numFmtId="0" fontId="19" fillId="3" borderId="6" xfId="1" applyFont="1" applyFill="1" applyBorder="1" applyAlignment="1">
      <alignment horizontal="center" vertical="center" wrapText="1"/>
    </xf>
    <xf numFmtId="3" fontId="21" fillId="3" borderId="6" xfId="1" applyNumberFormat="1" applyFont="1" applyFill="1" applyBorder="1" applyAlignment="1">
      <alignment horizontal="center" vertical="center" wrapText="1"/>
    </xf>
    <xf numFmtId="166" fontId="22" fillId="3" borderId="6" xfId="1" applyNumberFormat="1" applyFont="1" applyFill="1" applyBorder="1" applyAlignment="1">
      <alignment horizontal="center" vertical="center" wrapText="1"/>
    </xf>
    <xf numFmtId="0" fontId="19" fillId="2" borderId="0" xfId="2" applyFont="1" applyFill="1" applyBorder="1" applyAlignment="1">
      <alignment horizontal="right" vertical="center" wrapText="1"/>
    </xf>
    <xf numFmtId="0" fontId="1" fillId="0" borderId="0" xfId="1" applyBorder="1" applyAlignment="1">
      <alignment vertical="center"/>
    </xf>
    <xf numFmtId="0" fontId="46" fillId="0" borderId="0" xfId="1" applyFont="1" applyBorder="1" applyAlignment="1">
      <alignment vertical="center"/>
    </xf>
    <xf numFmtId="0" fontId="2" fillId="0" borderId="0" xfId="1" applyFont="1" applyBorder="1" applyAlignment="1">
      <alignment vertical="center"/>
    </xf>
    <xf numFmtId="0" fontId="2" fillId="0" borderId="0" xfId="1" applyFont="1" applyBorder="1" applyAlignment="1">
      <alignment vertical="center" wrapText="1"/>
    </xf>
    <xf numFmtId="0" fontId="31" fillId="2" borderId="0" xfId="1" applyFont="1" applyFill="1" applyBorder="1" applyAlignment="1">
      <alignment vertical="center" wrapText="1"/>
    </xf>
    <xf numFmtId="0" fontId="1" fillId="0" borderId="0" xfId="1" applyFill="1" applyBorder="1" applyAlignment="1">
      <alignment vertical="center"/>
    </xf>
    <xf numFmtId="0" fontId="46" fillId="0" borderId="0" xfId="1"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12" fillId="0" borderId="0" xfId="1" applyFont="1" applyFill="1" applyBorder="1" applyAlignment="1">
      <alignment vertical="center"/>
    </xf>
    <xf numFmtId="0" fontId="13"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2" borderId="0" xfId="1" applyFont="1" applyFill="1" applyBorder="1" applyAlignment="1">
      <alignment vertical="center" wrapText="1"/>
    </xf>
    <xf numFmtId="0" fontId="13" fillId="0"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52"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31" fillId="2" borderId="0"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3" borderId="0" xfId="1" applyFont="1" applyFill="1" applyBorder="1" applyAlignment="1">
      <alignment horizontal="left" vertical="center" wrapText="1" indent="1"/>
    </xf>
    <xf numFmtId="0" fontId="31" fillId="2" borderId="0" xfId="1" applyFont="1" applyFill="1" applyBorder="1" applyAlignment="1">
      <alignment horizontal="left" vertical="center" wrapText="1" indent="1"/>
    </xf>
    <xf numFmtId="0" fontId="53" fillId="0" borderId="0" xfId="1" applyFont="1" applyFill="1" applyBorder="1" applyAlignment="1">
      <alignment horizontal="center" vertical="center"/>
    </xf>
    <xf numFmtId="0" fontId="54"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49" fillId="0" borderId="0" xfId="1" applyFont="1" applyFill="1" applyBorder="1" applyAlignment="1">
      <alignment horizontal="center" vertical="center" wrapText="1"/>
    </xf>
    <xf numFmtId="0" fontId="55" fillId="0" borderId="0" xfId="1" applyFont="1" applyFill="1" applyBorder="1" applyAlignment="1">
      <alignment vertical="center"/>
    </xf>
    <xf numFmtId="0" fontId="56" fillId="2" borderId="0" xfId="1" applyFont="1" applyFill="1" applyBorder="1" applyAlignment="1">
      <alignment horizontal="left" vertical="center" wrapText="1"/>
    </xf>
    <xf numFmtId="0" fontId="53" fillId="0" borderId="0" xfId="1" applyFont="1" applyBorder="1" applyAlignment="1">
      <alignment vertical="center"/>
    </xf>
    <xf numFmtId="0" fontId="57" fillId="0" borderId="0" xfId="1" applyFont="1" applyBorder="1" applyAlignment="1">
      <alignment vertical="center"/>
    </xf>
    <xf numFmtId="0" fontId="57" fillId="0" borderId="0" xfId="1" applyFont="1" applyBorder="1" applyAlignment="1">
      <alignment vertical="center" wrapText="1"/>
    </xf>
    <xf numFmtId="0" fontId="57" fillId="2" borderId="0" xfId="1" applyFont="1" applyFill="1" applyBorder="1" applyAlignment="1">
      <alignment vertical="center" wrapText="1"/>
    </xf>
    <xf numFmtId="0" fontId="58" fillId="0" borderId="0" xfId="1" applyFont="1" applyBorder="1" applyAlignment="1">
      <alignment vertical="center"/>
    </xf>
    <xf numFmtId="0" fontId="59" fillId="0" borderId="0" xfId="1" applyFont="1" applyFill="1" applyBorder="1" applyAlignment="1">
      <alignment vertical="center"/>
    </xf>
    <xf numFmtId="0" fontId="49" fillId="0" borderId="0" xfId="1" applyFont="1" applyFill="1" applyBorder="1" applyAlignment="1">
      <alignment vertical="center"/>
    </xf>
    <xf numFmtId="0" fontId="49" fillId="0" borderId="0" xfId="1" applyFont="1" applyFill="1" applyBorder="1" applyAlignment="1">
      <alignment vertical="center" wrapText="1"/>
    </xf>
    <xf numFmtId="0" fontId="32" fillId="2" borderId="0" xfId="1" applyFont="1" applyFill="1" applyBorder="1" applyAlignment="1">
      <alignment vertical="center" wrapText="1"/>
    </xf>
    <xf numFmtId="3" fontId="32" fillId="2" borderId="6" xfId="1" applyNumberFormat="1" applyFont="1" applyFill="1" applyBorder="1" applyAlignment="1">
      <alignment horizontal="left" vertical="center" wrapText="1" indent="1" readingOrder="1"/>
    </xf>
    <xf numFmtId="0" fontId="59" fillId="11" borderId="0" xfId="1" applyFont="1" applyFill="1" applyBorder="1" applyAlignment="1">
      <alignment vertical="center"/>
    </xf>
    <xf numFmtId="0" fontId="49" fillId="11" borderId="0" xfId="1" applyFont="1" applyFill="1" applyBorder="1" applyAlignment="1">
      <alignment vertical="center"/>
    </xf>
    <xf numFmtId="0" fontId="49" fillId="11" borderId="0" xfId="1" applyFont="1" applyFill="1" applyBorder="1" applyAlignment="1">
      <alignment vertical="center" wrapText="1"/>
    </xf>
    <xf numFmtId="0" fontId="32" fillId="11" borderId="0" xfId="1" applyFont="1" applyFill="1" applyBorder="1" applyAlignment="1">
      <alignment vertical="center" wrapText="1"/>
    </xf>
    <xf numFmtId="3" fontId="32" fillId="3" borderId="6" xfId="1" applyNumberFormat="1" applyFont="1" applyFill="1" applyBorder="1" applyAlignment="1">
      <alignment horizontal="left" vertical="center" wrapText="1" indent="1" readingOrder="1"/>
    </xf>
    <xf numFmtId="0" fontId="12" fillId="11" borderId="0" xfId="1" applyFont="1" applyFill="1" applyBorder="1" applyAlignment="1">
      <alignment vertical="center"/>
    </xf>
    <xf numFmtId="0" fontId="2" fillId="11" borderId="0" xfId="1" applyFont="1" applyFill="1" applyBorder="1" applyAlignment="1">
      <alignment vertical="center"/>
    </xf>
    <xf numFmtId="0" fontId="2" fillId="11" borderId="0" xfId="1" applyFont="1" applyFill="1" applyBorder="1" applyAlignment="1">
      <alignment vertical="center" wrapText="1"/>
    </xf>
    <xf numFmtId="0" fontId="31" fillId="11" borderId="0" xfId="1" applyFont="1" applyFill="1" applyBorder="1" applyAlignment="1">
      <alignment vertical="center" wrapText="1"/>
    </xf>
    <xf numFmtId="3" fontId="31" fillId="3" borderId="0" xfId="1" applyNumberFormat="1" applyFont="1" applyFill="1" applyBorder="1" applyAlignment="1">
      <alignment horizontal="left" vertical="center" wrapText="1" indent="1" readingOrder="1"/>
    </xf>
    <xf numFmtId="3" fontId="32" fillId="3" borderId="0" xfId="1" applyNumberFormat="1" applyFont="1" applyFill="1" applyBorder="1" applyAlignment="1">
      <alignment horizontal="left" vertical="center" wrapText="1" indent="1" readingOrder="1"/>
    </xf>
    <xf numFmtId="0" fontId="12" fillId="12" borderId="0" xfId="1" applyFont="1" applyFill="1" applyBorder="1" applyAlignment="1">
      <alignment vertical="center"/>
    </xf>
    <xf numFmtId="0" fontId="2" fillId="12" borderId="0" xfId="1" applyFont="1" applyFill="1" applyBorder="1" applyAlignment="1">
      <alignment vertical="center"/>
    </xf>
    <xf numFmtId="0" fontId="2" fillId="12" borderId="0" xfId="1" applyFont="1" applyFill="1" applyBorder="1" applyAlignment="1">
      <alignment vertical="center" wrapText="1"/>
    </xf>
    <xf numFmtId="3" fontId="31" fillId="2" borderId="0" xfId="1" applyNumberFormat="1" applyFont="1" applyFill="1" applyBorder="1" applyAlignment="1">
      <alignment horizontal="left" vertical="center" wrapText="1" indent="1" readingOrder="1"/>
    </xf>
    <xf numFmtId="0" fontId="59" fillId="12" borderId="0" xfId="1" applyFont="1" applyFill="1" applyBorder="1" applyAlignment="1">
      <alignment vertical="center"/>
    </xf>
    <xf numFmtId="0" fontId="49" fillId="12" borderId="0" xfId="1" applyFont="1" applyFill="1" applyBorder="1" applyAlignment="1">
      <alignment vertical="center"/>
    </xf>
    <xf numFmtId="0" fontId="49" fillId="12" borderId="0" xfId="1" applyFont="1" applyFill="1" applyBorder="1" applyAlignment="1">
      <alignment vertical="center" wrapText="1"/>
    </xf>
    <xf numFmtId="3" fontId="31" fillId="8" borderId="0" xfId="1" applyNumberFormat="1" applyFont="1" applyFill="1" applyBorder="1" applyAlignment="1">
      <alignment horizontal="left" vertical="center" wrapText="1" indent="1" readingOrder="1"/>
    </xf>
    <xf numFmtId="0" fontId="31" fillId="3" borderId="0" xfId="1" applyFont="1" applyFill="1" applyBorder="1" applyAlignment="1">
      <alignment horizontal="left" vertical="center" wrapText="1" indent="1" readingOrder="1"/>
    </xf>
    <xf numFmtId="0" fontId="32" fillId="2" borderId="0" xfId="1" applyFont="1" applyFill="1" applyBorder="1" applyAlignment="1">
      <alignment horizontal="left" vertical="center" wrapText="1" indent="1" readingOrder="1"/>
    </xf>
    <xf numFmtId="0" fontId="59" fillId="0" borderId="0" xfId="1" applyFont="1" applyFill="1" applyBorder="1" applyAlignment="1">
      <alignment horizontal="center" vertical="center"/>
    </xf>
    <xf numFmtId="0" fontId="32" fillId="3" borderId="14" xfId="1" applyFont="1" applyFill="1" applyBorder="1" applyAlignment="1">
      <alignment horizontal="center" vertical="center" wrapText="1"/>
    </xf>
    <xf numFmtId="0" fontId="32" fillId="3" borderId="11" xfId="1" applyFont="1" applyFill="1" applyBorder="1" applyAlignment="1">
      <alignment horizontal="center" vertical="center" wrapText="1"/>
    </xf>
    <xf numFmtId="0" fontId="10" fillId="0" borderId="0" xfId="1" applyFont="1" applyBorder="1" applyAlignment="1">
      <alignment vertical="center"/>
    </xf>
    <xf numFmtId="0" fontId="33" fillId="0" borderId="0" xfId="1" applyFont="1" applyBorder="1" applyAlignment="1">
      <alignment vertical="center"/>
    </xf>
    <xf numFmtId="0" fontId="33" fillId="0" borderId="0" xfId="1" applyFont="1" applyBorder="1" applyAlignment="1">
      <alignment vertical="center" wrapText="1"/>
    </xf>
    <xf numFmtId="0" fontId="33" fillId="2" borderId="0" xfId="1" applyFont="1" applyFill="1" applyBorder="1" applyAlignment="1">
      <alignment vertical="center" wrapText="1"/>
    </xf>
    <xf numFmtId="0" fontId="33" fillId="2" borderId="0" xfId="1" applyFont="1" applyFill="1" applyBorder="1" applyAlignment="1">
      <alignment horizontal="centerContinuous" vertical="center" wrapText="1"/>
    </xf>
    <xf numFmtId="0" fontId="9" fillId="0" borderId="0" xfId="1" applyFont="1" applyBorder="1" applyAlignment="1">
      <alignment vertical="center"/>
    </xf>
    <xf numFmtId="0" fontId="8" fillId="0" borderId="0" xfId="1" applyFont="1" applyFill="1" applyBorder="1" applyAlignment="1">
      <alignment vertical="center"/>
    </xf>
    <xf numFmtId="0" fontId="13" fillId="0" borderId="0" xfId="1" applyFont="1" applyFill="1" applyBorder="1" applyAlignment="1">
      <alignment horizontal="center"/>
    </xf>
    <xf numFmtId="0" fontId="7" fillId="0" borderId="0" xfId="1" applyFont="1" applyFill="1" applyBorder="1" applyAlignment="1">
      <alignment horizontal="center"/>
    </xf>
    <xf numFmtId="0" fontId="7" fillId="0" borderId="0" xfId="1" applyFont="1" applyFill="1" applyBorder="1" applyAlignment="1">
      <alignment horizontal="center" wrapText="1"/>
    </xf>
    <xf numFmtId="0" fontId="12" fillId="2" borderId="0" xfId="1" applyFont="1" applyFill="1" applyBorder="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center" wrapText="1"/>
    </xf>
    <xf numFmtId="0" fontId="60" fillId="2" borderId="0" xfId="1" applyFont="1" applyFill="1" applyBorder="1" applyAlignment="1">
      <alignment vertical="top" wrapText="1" readingOrder="2"/>
    </xf>
    <xf numFmtId="0" fontId="60" fillId="13" borderId="0" xfId="1" applyFont="1" applyFill="1" applyBorder="1" applyAlignment="1">
      <alignment horizontal="left" vertical="top" wrapText="1" readingOrder="1"/>
    </xf>
    <xf numFmtId="0" fontId="60" fillId="13" borderId="0" xfId="1" applyFont="1" applyFill="1" applyBorder="1" applyAlignment="1">
      <alignment vertical="top" wrapText="1" readingOrder="2"/>
    </xf>
    <xf numFmtId="0" fontId="60" fillId="2" borderId="0" xfId="1" applyFont="1" applyFill="1" applyBorder="1" applyAlignment="1">
      <alignment horizontal="left" vertical="top" wrapText="1" readingOrder="1"/>
    </xf>
    <xf numFmtId="0" fontId="61" fillId="0" borderId="0" xfId="1" applyFont="1" applyFill="1" applyBorder="1" applyAlignment="1">
      <alignment horizontal="center" vertical="center"/>
    </xf>
    <xf numFmtId="0" fontId="62" fillId="13" borderId="0" xfId="1" applyFont="1" applyFill="1" applyBorder="1" applyAlignment="1">
      <alignment horizontal="left" vertical="top" wrapText="1" readingOrder="1"/>
    </xf>
    <xf numFmtId="0" fontId="62" fillId="13" borderId="0" xfId="1" applyFont="1" applyFill="1" applyBorder="1" applyAlignment="1">
      <alignment vertical="top" wrapText="1" readingOrder="2"/>
    </xf>
    <xf numFmtId="0" fontId="61" fillId="0" borderId="0" xfId="1" applyFont="1" applyFill="1" applyBorder="1" applyAlignment="1">
      <alignment vertical="center"/>
    </xf>
    <xf numFmtId="0" fontId="54" fillId="0" borderId="0" xfId="1" applyFont="1" applyFill="1" applyBorder="1" applyAlignment="1">
      <alignment vertical="center"/>
    </xf>
    <xf numFmtId="0" fontId="32" fillId="2" borderId="0" xfId="1" applyFont="1" applyFill="1" applyBorder="1" applyAlignment="1">
      <alignment wrapText="1"/>
    </xf>
    <xf numFmtId="0" fontId="33" fillId="2" borderId="0" xfId="1" applyFont="1" applyFill="1" applyBorder="1" applyAlignment="1">
      <alignment horizontal="center" vertical="center" wrapText="1"/>
    </xf>
    <xf numFmtId="0" fontId="42" fillId="0" borderId="0" xfId="1" applyFont="1" applyFill="1" applyBorder="1" applyAlignment="1">
      <alignment vertical="center"/>
    </xf>
    <xf numFmtId="0" fontId="44" fillId="0" borderId="0" xfId="1" applyFont="1" applyFill="1" applyBorder="1" applyAlignment="1">
      <alignment vertical="center"/>
    </xf>
    <xf numFmtId="0" fontId="44" fillId="0" borderId="0" xfId="1" applyFont="1" applyFill="1" applyBorder="1" applyAlignment="1">
      <alignment vertical="center" wrapText="1"/>
    </xf>
    <xf numFmtId="3" fontId="32" fillId="2" borderId="0" xfId="1" applyNumberFormat="1" applyFont="1" applyFill="1" applyBorder="1" applyAlignment="1">
      <alignment horizontal="right" vertical="center" wrapText="1"/>
    </xf>
    <xf numFmtId="0" fontId="10" fillId="0" borderId="0" xfId="1" applyFont="1" applyFill="1" applyBorder="1" applyAlignment="1">
      <alignment vertical="center"/>
    </xf>
    <xf numFmtId="0" fontId="33" fillId="0" borderId="0" xfId="1" applyFont="1" applyFill="1" applyBorder="1" applyAlignment="1">
      <alignment vertical="center"/>
    </xf>
    <xf numFmtId="0" fontId="33" fillId="0" borderId="0" xfId="1" applyFont="1" applyFill="1" applyBorder="1" applyAlignment="1">
      <alignment vertical="center" wrapText="1"/>
    </xf>
    <xf numFmtId="0" fontId="4" fillId="0" borderId="0" xfId="1" applyFont="1" applyBorder="1" applyAlignment="1">
      <alignment vertical="center"/>
    </xf>
    <xf numFmtId="0" fontId="63" fillId="0" borderId="0"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vertical="center" wrapText="1"/>
    </xf>
    <xf numFmtId="0" fontId="12" fillId="5" borderId="0" xfId="1" applyFont="1" applyFill="1" applyBorder="1" applyAlignment="1">
      <alignment vertical="center"/>
    </xf>
    <xf numFmtId="0" fontId="13" fillId="5" borderId="0" xfId="1" applyFont="1" applyFill="1" applyBorder="1" applyAlignment="1">
      <alignment vertical="center"/>
    </xf>
    <xf numFmtId="0" fontId="2" fillId="5" borderId="0" xfId="1" applyFont="1" applyFill="1" applyBorder="1" applyAlignment="1">
      <alignment vertical="center"/>
    </xf>
    <xf numFmtId="0" fontId="2" fillId="5" borderId="0" xfId="1" applyFont="1" applyFill="1" applyBorder="1" applyAlignment="1">
      <alignment vertical="center" wrapText="1"/>
    </xf>
    <xf numFmtId="0" fontId="31" fillId="5" borderId="0" xfId="1" applyFont="1" applyFill="1" applyBorder="1" applyAlignment="1">
      <alignment vertical="center" wrapText="1"/>
    </xf>
    <xf numFmtId="0" fontId="13" fillId="2" borderId="0" xfId="1" applyFont="1" applyFill="1" applyBorder="1" applyAlignment="1">
      <alignment vertical="center"/>
    </xf>
    <xf numFmtId="3" fontId="31" fillId="2" borderId="0" xfId="1" applyNumberFormat="1" applyFont="1" applyFill="1" applyBorder="1" applyAlignment="1">
      <alignment horizontal="right" vertical="center" wrapText="1"/>
    </xf>
    <xf numFmtId="0" fontId="59" fillId="2" borderId="0" xfId="1" applyFont="1" applyFill="1" applyBorder="1" applyAlignment="1">
      <alignment horizontal="center" vertical="center"/>
    </xf>
    <xf numFmtId="0" fontId="54" fillId="2" borderId="0" xfId="1" applyFont="1" applyFill="1" applyBorder="1" applyAlignment="1">
      <alignment horizontal="center" vertical="center"/>
    </xf>
    <xf numFmtId="0" fontId="49" fillId="2" borderId="0" xfId="1" applyFont="1" applyFill="1" applyBorder="1" applyAlignment="1">
      <alignment horizontal="center" vertical="center"/>
    </xf>
    <xf numFmtId="0" fontId="49" fillId="2" borderId="0" xfId="1" applyFont="1" applyFill="1" applyBorder="1" applyAlignment="1">
      <alignment horizontal="center" vertical="center" wrapText="1"/>
    </xf>
    <xf numFmtId="0" fontId="31" fillId="0" borderId="0" xfId="1" applyFont="1" applyFill="1" applyBorder="1" applyAlignment="1">
      <alignment horizontal="center" vertical="center"/>
    </xf>
    <xf numFmtId="0" fontId="1" fillId="0" borderId="0" xfId="7" applyAlignment="1">
      <alignment vertical="center"/>
    </xf>
    <xf numFmtId="0" fontId="2" fillId="0" borderId="0" xfId="7" applyFont="1" applyAlignment="1">
      <alignment vertical="center"/>
    </xf>
    <xf numFmtId="0" fontId="2" fillId="0" borderId="0" xfId="7" applyFont="1" applyAlignment="1">
      <alignment vertical="center" wrapText="1"/>
    </xf>
    <xf numFmtId="0" fontId="31" fillId="2" borderId="0" xfId="7" applyFont="1" applyFill="1" applyAlignment="1">
      <alignment vertical="center" wrapText="1"/>
    </xf>
    <xf numFmtId="0" fontId="1" fillId="0" borderId="0" xfId="7"/>
    <xf numFmtId="0" fontId="2" fillId="0" borderId="0" xfId="7" applyFont="1"/>
    <xf numFmtId="0" fontId="2" fillId="0" borderId="0" xfId="7" applyFont="1" applyAlignment="1">
      <alignment wrapText="1"/>
    </xf>
    <xf numFmtId="0" fontId="31" fillId="2" borderId="0" xfId="7" applyFont="1" applyFill="1" applyAlignment="1">
      <alignment wrapText="1"/>
    </xf>
    <xf numFmtId="0" fontId="12" fillId="0" borderId="0" xfId="1" applyFont="1" applyFill="1" applyBorder="1" applyAlignment="1">
      <alignment horizontal="center" vertical="center"/>
    </xf>
    <xf numFmtId="0" fontId="4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42" fillId="0" borderId="0" xfId="1" applyFont="1" applyFill="1" applyBorder="1" applyAlignment="1">
      <alignment horizontal="center" vertical="center"/>
    </xf>
    <xf numFmtId="0" fontId="16" fillId="2" borderId="0" xfId="1" applyFont="1" applyFill="1" applyBorder="1" applyAlignment="1">
      <alignment vertical="center" wrapText="1"/>
    </xf>
    <xf numFmtId="3" fontId="16" fillId="2" borderId="0" xfId="1" applyNumberFormat="1" applyFont="1" applyFill="1" applyBorder="1" applyAlignment="1">
      <alignment horizontal="left" vertical="center" wrapText="1" indent="1"/>
    </xf>
    <xf numFmtId="3" fontId="16" fillId="2" borderId="0" xfId="1" applyNumberFormat="1" applyFont="1" applyFill="1" applyBorder="1" applyAlignment="1">
      <alignment horizontal="left" vertical="center" wrapText="1" indent="2"/>
    </xf>
    <xf numFmtId="168" fontId="16" fillId="3" borderId="0" xfId="1" applyNumberFormat="1" applyFont="1" applyFill="1" applyBorder="1" applyAlignment="1">
      <alignment horizontal="left" vertical="center" wrapText="1" indent="3"/>
    </xf>
    <xf numFmtId="3" fontId="16" fillId="2" borderId="0" xfId="1" applyNumberFormat="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2" borderId="0" xfId="1" applyFont="1" applyFill="1" applyBorder="1" applyAlignment="1">
      <alignment vertical="center" wrapText="1"/>
    </xf>
    <xf numFmtId="0" fontId="22" fillId="2" borderId="0" xfId="1" applyFont="1" applyFill="1" applyBorder="1" applyAlignment="1">
      <alignment horizontal="center" vertical="center" wrapText="1"/>
    </xf>
    <xf numFmtId="3" fontId="22" fillId="2" borderId="0" xfId="1" applyNumberFormat="1" applyFont="1" applyFill="1" applyBorder="1" applyAlignment="1">
      <alignment horizontal="left" vertical="center" wrapText="1" indent="1"/>
    </xf>
    <xf numFmtId="0" fontId="22" fillId="2" borderId="0" xfId="7" applyFont="1" applyFill="1" applyAlignment="1">
      <alignment vertical="center" wrapText="1"/>
    </xf>
    <xf numFmtId="3" fontId="22" fillId="2" borderId="0" xfId="1" applyNumberFormat="1" applyFont="1" applyFill="1" applyBorder="1" applyAlignment="1">
      <alignment horizontal="left" vertical="center" wrapText="1" indent="2"/>
    </xf>
    <xf numFmtId="3" fontId="22" fillId="2" borderId="0" xfId="1" applyNumberFormat="1" applyFont="1" applyFill="1" applyBorder="1" applyAlignment="1">
      <alignment horizontal="center" vertical="center" wrapText="1"/>
    </xf>
    <xf numFmtId="0" fontId="20" fillId="2" borderId="0" xfId="1" applyFont="1" applyFill="1" applyBorder="1" applyAlignment="1">
      <alignment vertical="center" wrapText="1"/>
    </xf>
    <xf numFmtId="0" fontId="21" fillId="2" borderId="0" xfId="1" applyFont="1" applyFill="1" applyAlignment="1">
      <alignment horizontal="right" vertical="center" wrapText="1" indent="1"/>
    </xf>
    <xf numFmtId="0" fontId="19" fillId="3" borderId="9" xfId="1" applyFont="1" applyFill="1" applyBorder="1" applyAlignment="1">
      <alignment horizontal="center" wrapText="1"/>
    </xf>
    <xf numFmtId="0" fontId="19" fillId="2" borderId="0" xfId="1" applyFont="1" applyFill="1" applyBorder="1" applyAlignment="1">
      <alignment horizontal="center" vertical="center" wrapText="1"/>
    </xf>
    <xf numFmtId="0" fontId="19" fillId="3" borderId="13" xfId="1" applyFont="1" applyFill="1" applyBorder="1" applyAlignment="1">
      <alignment horizontal="center" vertical="top" wrapText="1"/>
    </xf>
    <xf numFmtId="0" fontId="19" fillId="2" borderId="0" xfId="1" applyFont="1" applyFill="1" applyBorder="1" applyAlignment="1">
      <alignment horizontal="center" vertical="top" wrapText="1"/>
    </xf>
    <xf numFmtId="0" fontId="16" fillId="2" borderId="0" xfId="1" applyFont="1" applyFill="1" applyBorder="1" applyAlignment="1">
      <alignment horizontal="right" vertical="center" wrapText="1" indent="1"/>
    </xf>
    <xf numFmtId="3" fontId="16" fillId="2" borderId="0" xfId="1" applyNumberFormat="1" applyFont="1" applyFill="1" applyBorder="1" applyAlignment="1">
      <alignment horizontal="left" vertical="center" wrapText="1" indent="3"/>
    </xf>
    <xf numFmtId="0" fontId="16" fillId="2" borderId="0" xfId="1" applyFont="1" applyFill="1" applyBorder="1" applyAlignment="1">
      <alignment horizontal="left" vertical="center" wrapText="1" indent="1"/>
    </xf>
    <xf numFmtId="0" fontId="16" fillId="3" borderId="0" xfId="1" applyFont="1" applyFill="1" applyBorder="1" applyAlignment="1">
      <alignment horizontal="right" vertical="center" wrapText="1" indent="1"/>
    </xf>
    <xf numFmtId="3" fontId="16" fillId="3" borderId="0" xfId="1" applyNumberFormat="1" applyFont="1" applyFill="1" applyBorder="1" applyAlignment="1">
      <alignment horizontal="left" vertical="center" wrapText="1" indent="3"/>
    </xf>
    <xf numFmtId="0" fontId="16" fillId="3" borderId="0" xfId="1" applyFont="1" applyFill="1" applyBorder="1" applyAlignment="1">
      <alignment horizontal="left" vertical="center" wrapText="1" indent="1"/>
    </xf>
    <xf numFmtId="3" fontId="16" fillId="0" borderId="0" xfId="1" applyNumberFormat="1" applyFont="1" applyFill="1" applyBorder="1" applyAlignment="1">
      <alignment horizontal="left" vertical="center" wrapText="1" indent="3"/>
    </xf>
    <xf numFmtId="3" fontId="16" fillId="3" borderId="0" xfId="1" applyNumberFormat="1" applyFont="1" applyFill="1" applyBorder="1" applyAlignment="1">
      <alignment horizontal="left" vertical="center" wrapText="1" indent="1"/>
    </xf>
    <xf numFmtId="0" fontId="16" fillId="3" borderId="0" xfId="1" applyFont="1" applyFill="1" applyBorder="1" applyAlignment="1">
      <alignment horizontal="left" vertical="center" wrapText="1" indent="3"/>
    </xf>
    <xf numFmtId="0" fontId="16" fillId="2" borderId="0" xfId="1" applyFont="1" applyFill="1" applyBorder="1" applyAlignment="1">
      <alignment horizontal="left" vertical="center" wrapText="1" indent="3"/>
    </xf>
    <xf numFmtId="0" fontId="16" fillId="11" borderId="0" xfId="1" applyFont="1" applyFill="1" applyBorder="1" applyAlignment="1">
      <alignment horizontal="left" vertical="center" wrapText="1" indent="3"/>
    </xf>
    <xf numFmtId="3" fontId="16" fillId="11" borderId="0" xfId="1" applyNumberFormat="1" applyFont="1" applyFill="1" applyBorder="1" applyAlignment="1">
      <alignment horizontal="left" vertical="center" wrapText="1" indent="3"/>
    </xf>
    <xf numFmtId="3" fontId="16" fillId="11" borderId="0" xfId="1" applyNumberFormat="1" applyFont="1" applyFill="1" applyBorder="1" applyAlignment="1">
      <alignment horizontal="left" vertical="center" wrapText="1" indent="1"/>
    </xf>
    <xf numFmtId="0" fontId="19" fillId="3" borderId="6" xfId="1" applyFont="1" applyFill="1" applyBorder="1" applyAlignment="1">
      <alignment horizontal="right" vertical="center" wrapText="1" indent="1"/>
    </xf>
    <xf numFmtId="3" fontId="19" fillId="3" borderId="6" xfId="1" applyNumberFormat="1" applyFont="1" applyFill="1" applyBorder="1" applyAlignment="1">
      <alignment horizontal="left" vertical="center" wrapText="1" indent="3"/>
    </xf>
    <xf numFmtId="3" fontId="19" fillId="3" borderId="6" xfId="1" applyNumberFormat="1" applyFont="1" applyFill="1" applyBorder="1" applyAlignment="1">
      <alignment horizontal="left" vertical="center" wrapText="1" indent="1"/>
    </xf>
    <xf numFmtId="0" fontId="23" fillId="2" borderId="0" xfId="1" applyFont="1" applyFill="1" applyBorder="1" applyAlignment="1">
      <alignment horizontal="right" vertical="center" wrapText="1" readingOrder="2"/>
    </xf>
    <xf numFmtId="3" fontId="23" fillId="2" borderId="0" xfId="1" applyNumberFormat="1" applyFont="1" applyFill="1" applyBorder="1" applyAlignment="1">
      <alignment horizontal="center" vertical="center" wrapText="1"/>
    </xf>
    <xf numFmtId="0" fontId="23" fillId="2" borderId="0" xfId="1" applyFont="1" applyFill="1" applyBorder="1" applyAlignment="1">
      <alignment vertical="center" wrapText="1"/>
    </xf>
    <xf numFmtId="0" fontId="23" fillId="0"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0" borderId="0" xfId="1" applyFont="1" applyFill="1" applyBorder="1" applyAlignment="1">
      <alignment vertical="center" wrapText="1"/>
    </xf>
    <xf numFmtId="3" fontId="23" fillId="2" borderId="0" xfId="1" applyNumberFormat="1" applyFont="1" applyFill="1" applyBorder="1" applyAlignment="1">
      <alignment vertical="center" wrapText="1"/>
    </xf>
    <xf numFmtId="16" fontId="19" fillId="3" borderId="2" xfId="1" applyNumberFormat="1" applyFont="1" applyFill="1" applyBorder="1" applyAlignment="1">
      <alignment horizontal="center" vertical="center" wrapText="1"/>
    </xf>
    <xf numFmtId="17" fontId="19" fillId="3" borderId="2" xfId="1" applyNumberFormat="1" applyFont="1" applyFill="1" applyBorder="1" applyAlignment="1">
      <alignment horizontal="center" vertical="center" wrapText="1"/>
    </xf>
    <xf numFmtId="3" fontId="19" fillId="2" borderId="0" xfId="1" applyNumberFormat="1" applyFont="1" applyFill="1" applyBorder="1" applyAlignment="1">
      <alignment horizontal="center" vertical="center" wrapText="1"/>
    </xf>
    <xf numFmtId="3" fontId="16" fillId="3" borderId="5" xfId="1" applyNumberFormat="1" applyFont="1" applyFill="1" applyBorder="1" applyAlignment="1">
      <alignment horizontal="center" vertical="center" wrapText="1"/>
    </xf>
    <xf numFmtId="3" fontId="19" fillId="3" borderId="5" xfId="1" applyNumberFormat="1" applyFont="1" applyFill="1" applyBorder="1" applyAlignment="1">
      <alignment horizontal="center" vertical="center" wrapText="1"/>
    </xf>
    <xf numFmtId="0" fontId="19" fillId="3" borderId="11" xfId="1" applyFont="1" applyFill="1" applyBorder="1" applyAlignment="1">
      <alignment horizontal="center" wrapText="1"/>
    </xf>
    <xf numFmtId="0" fontId="19" fillId="3" borderId="14" xfId="1" applyFont="1" applyFill="1" applyBorder="1" applyAlignment="1">
      <alignment horizontal="center" vertical="top" wrapText="1"/>
    </xf>
    <xf numFmtId="0" fontId="16" fillId="5" borderId="4" xfId="1" applyFont="1" applyFill="1" applyBorder="1" applyAlignment="1">
      <alignment horizontal="right" vertical="center" wrapText="1" indent="1"/>
    </xf>
    <xf numFmtId="0" fontId="16" fillId="5" borderId="4" xfId="1" applyFont="1" applyFill="1" applyBorder="1" applyAlignment="1">
      <alignment horizontal="left" vertical="center" wrapText="1" indent="1"/>
    </xf>
    <xf numFmtId="0" fontId="16" fillId="5" borderId="0" xfId="1" applyFont="1" applyFill="1" applyBorder="1" applyAlignment="1">
      <alignment horizontal="right" vertical="center" wrapText="1" indent="1"/>
    </xf>
    <xf numFmtId="0" fontId="16" fillId="5" borderId="0" xfId="1" applyFont="1" applyFill="1" applyBorder="1" applyAlignment="1">
      <alignment horizontal="left" vertical="center" wrapText="1" indent="1"/>
    </xf>
    <xf numFmtId="3" fontId="16" fillId="3" borderId="0" xfId="1" applyNumberFormat="1" applyFont="1" applyFill="1" applyBorder="1" applyAlignment="1">
      <alignment horizontal="center" vertical="center" wrapText="1"/>
    </xf>
    <xf numFmtId="3" fontId="21" fillId="3" borderId="0" xfId="1" applyNumberFormat="1" applyFont="1" applyFill="1" applyBorder="1" applyAlignment="1">
      <alignment horizontal="center" vertical="center" wrapText="1"/>
    </xf>
    <xf numFmtId="0" fontId="19" fillId="5" borderId="6" xfId="1" applyFont="1" applyFill="1" applyBorder="1" applyAlignment="1">
      <alignment horizontal="right" vertical="center" wrapText="1" indent="1"/>
    </xf>
    <xf numFmtId="0" fontId="19" fillId="5" borderId="6" xfId="1" applyFont="1" applyFill="1" applyBorder="1" applyAlignment="1">
      <alignment horizontal="left" vertical="center" wrapText="1" indent="1"/>
    </xf>
    <xf numFmtId="3" fontId="23" fillId="2" borderId="0" xfId="1" applyNumberFormat="1" applyFont="1" applyFill="1" applyBorder="1" applyAlignment="1">
      <alignment horizontal="center" vertical="top" wrapText="1"/>
    </xf>
    <xf numFmtId="0" fontId="18" fillId="2" borderId="0" xfId="1" applyFont="1" applyFill="1" applyBorder="1" applyAlignment="1">
      <alignment horizontal="centerContinuous" vertical="center" wrapText="1"/>
    </xf>
    <xf numFmtId="0" fontId="19" fillId="3" borderId="12" xfId="1" applyFont="1" applyFill="1" applyBorder="1" applyAlignment="1">
      <alignment horizontal="center" vertical="center" wrapText="1"/>
    </xf>
    <xf numFmtId="0" fontId="19" fillId="2" borderId="0" xfId="1" applyFont="1" applyFill="1" applyBorder="1" applyAlignment="1">
      <alignment horizontal="right" vertical="center" wrapText="1" indent="1"/>
    </xf>
    <xf numFmtId="0" fontId="22" fillId="2" borderId="0" xfId="1" applyFont="1" applyFill="1" applyBorder="1" applyAlignment="1">
      <alignment horizontal="left" vertical="center" wrapText="1" indent="5"/>
    </xf>
    <xf numFmtId="0" fontId="19" fillId="2" borderId="0" xfId="1" applyFont="1" applyFill="1" applyBorder="1" applyAlignment="1">
      <alignment horizontal="left" vertical="center" wrapText="1" indent="1"/>
    </xf>
    <xf numFmtId="3" fontId="22" fillId="3" borderId="0" xfId="1" applyNumberFormat="1" applyFont="1" applyFill="1" applyBorder="1" applyAlignment="1">
      <alignment horizontal="left" vertical="center" wrapText="1" indent="5"/>
    </xf>
    <xf numFmtId="3" fontId="22" fillId="2" borderId="0" xfId="1" applyNumberFormat="1" applyFont="1" applyFill="1" applyBorder="1" applyAlignment="1">
      <alignment horizontal="left" vertical="center" wrapText="1" indent="5"/>
    </xf>
    <xf numFmtId="3" fontId="22" fillId="2" borderId="4" xfId="1" applyNumberFormat="1" applyFont="1" applyFill="1" applyBorder="1" applyAlignment="1">
      <alignment horizontal="left" vertical="center" wrapText="1" indent="5"/>
    </xf>
    <xf numFmtId="0" fontId="19" fillId="3" borderId="0" xfId="1" applyFont="1" applyFill="1" applyBorder="1" applyAlignment="1">
      <alignment horizontal="right" vertical="center" wrapText="1" indent="1"/>
    </xf>
    <xf numFmtId="3" fontId="21" fillId="3" borderId="0" xfId="1" applyNumberFormat="1" applyFont="1" applyFill="1" applyBorder="1" applyAlignment="1">
      <alignment horizontal="left" vertical="center" wrapText="1" indent="5"/>
    </xf>
    <xf numFmtId="0" fontId="19" fillId="3" borderId="0" xfId="1" applyFont="1" applyFill="1" applyBorder="1" applyAlignment="1">
      <alignment horizontal="left" vertical="center" wrapText="1" indent="1"/>
    </xf>
    <xf numFmtId="3" fontId="21" fillId="2" borderId="0" xfId="1" applyNumberFormat="1" applyFont="1" applyFill="1" applyBorder="1" applyAlignment="1">
      <alignment horizontal="left" vertical="center" wrapText="1" indent="5"/>
    </xf>
    <xf numFmtId="0" fontId="19" fillId="3" borderId="5" xfId="1" applyFont="1" applyFill="1" applyBorder="1" applyAlignment="1">
      <alignment horizontal="right" vertical="center" wrapText="1" indent="1"/>
    </xf>
    <xf numFmtId="3" fontId="21" fillId="3" borderId="5" xfId="1" applyNumberFormat="1" applyFont="1" applyFill="1" applyBorder="1" applyAlignment="1">
      <alignment horizontal="left" vertical="center" wrapText="1" indent="5"/>
    </xf>
    <xf numFmtId="0" fontId="19" fillId="3" borderId="5" xfId="1" applyFont="1" applyFill="1" applyBorder="1" applyAlignment="1">
      <alignment horizontal="left" vertical="center" wrapText="1" indent="1"/>
    </xf>
    <xf numFmtId="0" fontId="23" fillId="2" borderId="0" xfId="1" applyFont="1" applyFill="1" applyBorder="1" applyAlignment="1">
      <alignment horizontal="left" vertical="center" wrapText="1"/>
    </xf>
    <xf numFmtId="1" fontId="23" fillId="2" borderId="0" xfId="1" applyNumberFormat="1" applyFont="1" applyFill="1" applyBorder="1" applyAlignment="1">
      <alignment vertical="center" wrapText="1"/>
    </xf>
    <xf numFmtId="0" fontId="19" fillId="3" borderId="7" xfId="1" applyFont="1" applyFill="1" applyBorder="1" applyAlignment="1">
      <alignment horizontal="center" vertical="center" wrapText="1"/>
    </xf>
    <xf numFmtId="3" fontId="19" fillId="2" borderId="0" xfId="1" applyNumberFormat="1" applyFont="1" applyFill="1" applyBorder="1" applyAlignment="1">
      <alignment horizontal="left" vertical="center" wrapText="1" indent="1"/>
    </xf>
    <xf numFmtId="3" fontId="19" fillId="3" borderId="0" xfId="1" applyNumberFormat="1" applyFont="1" applyFill="1" applyBorder="1" applyAlignment="1">
      <alignment horizontal="left" vertical="center" wrapText="1" indent="1"/>
    </xf>
    <xf numFmtId="3" fontId="16" fillId="2" borderId="0" xfId="1" applyNumberFormat="1" applyFont="1" applyFill="1" applyBorder="1" applyAlignment="1">
      <alignment horizontal="right" vertical="center" wrapText="1" indent="1"/>
    </xf>
    <xf numFmtId="3" fontId="16" fillId="3" borderId="0" xfId="1" applyNumberFormat="1" applyFont="1" applyFill="1" applyBorder="1" applyAlignment="1">
      <alignment horizontal="right" vertical="center" wrapText="1" indent="1"/>
    </xf>
    <xf numFmtId="0" fontId="19" fillId="3" borderId="9" xfId="1" applyFont="1" applyFill="1" applyBorder="1" applyAlignment="1">
      <alignment horizontal="centerContinuous" vertical="center" wrapText="1"/>
    </xf>
    <xf numFmtId="0" fontId="19" fillId="3" borderId="11" xfId="1" applyFont="1" applyFill="1" applyBorder="1" applyAlignment="1">
      <alignment horizontal="center" vertical="center" wrapText="1"/>
    </xf>
    <xf numFmtId="0" fontId="19" fillId="3" borderId="13" xfId="1" applyFont="1" applyFill="1" applyBorder="1" applyAlignment="1">
      <alignment horizontal="center" vertical="center" wrapText="1"/>
    </xf>
    <xf numFmtId="0" fontId="19" fillId="2" borderId="6" xfId="1" applyFont="1" applyFill="1" applyBorder="1" applyAlignment="1">
      <alignment horizontal="right" vertical="center" wrapText="1" indent="1"/>
    </xf>
    <xf numFmtId="0" fontId="19" fillId="3" borderId="9" xfId="1" applyFont="1" applyFill="1" applyBorder="1" applyAlignment="1">
      <alignment horizontal="centerContinuous" wrapText="1"/>
    </xf>
    <xf numFmtId="0" fontId="19" fillId="3" borderId="13" xfId="1" applyFont="1" applyFill="1" applyBorder="1" applyAlignment="1">
      <alignment horizontal="centerContinuous" vertical="top" wrapText="1"/>
    </xf>
    <xf numFmtId="0" fontId="19" fillId="2" borderId="0" xfId="1" applyFont="1" applyFill="1" applyBorder="1" applyAlignment="1">
      <alignment horizontal="left" vertical="center" wrapText="1" indent="2"/>
    </xf>
    <xf numFmtId="3" fontId="16" fillId="3" borderId="0" xfId="1" applyNumberFormat="1" applyFont="1" applyFill="1" applyBorder="1" applyAlignment="1">
      <alignment horizontal="left" vertical="center" wrapText="1" indent="2"/>
    </xf>
    <xf numFmtId="166" fontId="16" fillId="2" borderId="0" xfId="1" applyNumberFormat="1" applyFont="1" applyFill="1" applyBorder="1" applyAlignment="1">
      <alignment horizontal="left" vertical="center" wrapText="1" indent="2"/>
    </xf>
    <xf numFmtId="168" fontId="16" fillId="3" borderId="0" xfId="1" applyNumberFormat="1" applyFont="1" applyFill="1" applyBorder="1" applyAlignment="1">
      <alignment horizontal="left" vertical="center" wrapText="1" indent="2"/>
    </xf>
    <xf numFmtId="166" fontId="16" fillId="3" borderId="0" xfId="1" applyNumberFormat="1" applyFont="1" applyFill="1" applyBorder="1" applyAlignment="1">
      <alignment horizontal="left" vertical="center" wrapText="1" indent="2"/>
    </xf>
    <xf numFmtId="0" fontId="19" fillId="3" borderId="4" xfId="1" applyFont="1" applyFill="1" applyBorder="1" applyAlignment="1">
      <alignment horizontal="right" vertical="center" wrapText="1" indent="1"/>
    </xf>
    <xf numFmtId="0" fontId="16" fillId="3" borderId="4" xfId="1" applyFont="1" applyFill="1" applyBorder="1" applyAlignment="1">
      <alignment horizontal="left" vertical="center" wrapText="1" indent="2"/>
    </xf>
    <xf numFmtId="0" fontId="19" fillId="3" borderId="4" xfId="1" applyFont="1" applyFill="1" applyBorder="1" applyAlignment="1">
      <alignment horizontal="left" vertical="center" wrapText="1" indent="1"/>
    </xf>
    <xf numFmtId="3" fontId="19" fillId="2" borderId="0" xfId="1" applyNumberFormat="1" applyFont="1" applyFill="1" applyBorder="1" applyAlignment="1">
      <alignment horizontal="left" vertical="center" wrapText="1" indent="2"/>
    </xf>
    <xf numFmtId="166" fontId="19" fillId="3" borderId="5" xfId="1" applyNumberFormat="1" applyFont="1" applyFill="1" applyBorder="1" applyAlignment="1">
      <alignment horizontal="left" vertical="center" wrapText="1" indent="2"/>
    </xf>
    <xf numFmtId="0" fontId="30" fillId="14" borderId="9" xfId="1" applyFont="1" applyFill="1" applyBorder="1" applyAlignment="1">
      <alignment horizontal="center" vertical="center" wrapText="1" readingOrder="2"/>
    </xf>
    <xf numFmtId="0" fontId="30" fillId="14" borderId="9" xfId="1" applyFont="1" applyFill="1" applyBorder="1" applyAlignment="1">
      <alignment horizontal="center" vertical="center" wrapText="1"/>
    </xf>
    <xf numFmtId="3" fontId="19" fillId="2" borderId="4" xfId="1" applyNumberFormat="1" applyFont="1" applyFill="1" applyBorder="1" applyAlignment="1">
      <alignment horizontal="left" vertical="center" wrapText="1" indent="3"/>
    </xf>
    <xf numFmtId="168" fontId="19" fillId="2" borderId="4" xfId="1" applyNumberFormat="1" applyFont="1" applyFill="1" applyBorder="1" applyAlignment="1">
      <alignment horizontal="left" vertical="center" wrapText="1" indent="3"/>
    </xf>
    <xf numFmtId="4" fontId="19" fillId="2" borderId="4" xfId="1" applyNumberFormat="1" applyFont="1" applyFill="1" applyBorder="1" applyAlignment="1">
      <alignment horizontal="left" vertical="center" wrapText="1" indent="3"/>
    </xf>
    <xf numFmtId="168" fontId="16" fillId="2" borderId="0" xfId="1" applyNumberFormat="1" applyFont="1" applyFill="1" applyBorder="1" applyAlignment="1">
      <alignment horizontal="left" vertical="center" wrapText="1" indent="3"/>
    </xf>
    <xf numFmtId="3" fontId="19" fillId="3" borderId="0" xfId="1" applyNumberFormat="1" applyFont="1" applyFill="1" applyBorder="1" applyAlignment="1">
      <alignment horizontal="left" vertical="center" wrapText="1" indent="3"/>
    </xf>
    <xf numFmtId="168" fontId="19" fillId="3" borderId="0" xfId="1" applyNumberFormat="1" applyFont="1" applyFill="1" applyBorder="1" applyAlignment="1">
      <alignment horizontal="left" vertical="center" wrapText="1" indent="3"/>
    </xf>
    <xf numFmtId="0" fontId="16" fillId="3" borderId="5" xfId="1" applyFont="1" applyFill="1" applyBorder="1" applyAlignment="1">
      <alignment horizontal="right" vertical="center" wrapText="1" indent="1"/>
    </xf>
    <xf numFmtId="3" fontId="16" fillId="3" borderId="5" xfId="1" applyNumberFormat="1" applyFont="1" applyFill="1" applyBorder="1" applyAlignment="1">
      <alignment horizontal="left" vertical="center" wrapText="1" indent="3"/>
    </xf>
    <xf numFmtId="168" fontId="16" fillId="3" borderId="5" xfId="1" applyNumberFormat="1" applyFont="1" applyFill="1" applyBorder="1" applyAlignment="1">
      <alignment horizontal="left" vertical="center" wrapText="1" indent="3"/>
    </xf>
    <xf numFmtId="0" fontId="16" fillId="3" borderId="5" xfId="1" applyFont="1" applyFill="1" applyBorder="1" applyAlignment="1">
      <alignment horizontal="left" vertical="center" wrapText="1" indent="1"/>
    </xf>
    <xf numFmtId="0" fontId="30" fillId="3" borderId="13" xfId="1" applyFont="1" applyFill="1" applyBorder="1" applyAlignment="1">
      <alignment horizontal="center" vertical="top" wrapText="1"/>
    </xf>
    <xf numFmtId="3" fontId="19" fillId="3" borderId="0" xfId="1" applyNumberFormat="1" applyFont="1" applyFill="1" applyBorder="1" applyAlignment="1">
      <alignment horizontal="left" vertical="center" wrapText="1" indent="2"/>
    </xf>
    <xf numFmtId="0" fontId="30" fillId="3" borderId="13" xfId="1" applyFont="1" applyFill="1" applyBorder="1" applyAlignment="1">
      <alignment horizontal="center" vertical="center" wrapText="1"/>
    </xf>
    <xf numFmtId="169" fontId="30" fillId="3" borderId="13" xfId="6" applyFont="1" applyFill="1" applyBorder="1" applyAlignment="1">
      <alignment horizontal="center" vertical="center" wrapText="1"/>
    </xf>
    <xf numFmtId="0" fontId="16" fillId="2" borderId="0" xfId="1" applyFont="1" applyFill="1" applyBorder="1" applyAlignment="1">
      <alignment horizontal="left" vertical="center" wrapText="1" indent="2"/>
    </xf>
    <xf numFmtId="3" fontId="19" fillId="5" borderId="0" xfId="1" applyNumberFormat="1" applyFont="1" applyFill="1" applyBorder="1" applyAlignment="1">
      <alignment horizontal="left" vertical="center" wrapText="1" indent="1"/>
    </xf>
    <xf numFmtId="0" fontId="19" fillId="2" borderId="6" xfId="1" applyFont="1" applyFill="1" applyBorder="1" applyAlignment="1">
      <alignment horizontal="right" vertical="center" wrapText="1"/>
    </xf>
    <xf numFmtId="3" fontId="16" fillId="2" borderId="0" xfId="1" quotePrefix="1" applyNumberFormat="1" applyFont="1" applyFill="1" applyBorder="1" applyAlignment="1">
      <alignment horizontal="center" vertical="center" wrapText="1"/>
    </xf>
    <xf numFmtId="3" fontId="19" fillId="2" borderId="0" xfId="1" applyNumberFormat="1" applyFont="1" applyFill="1" applyBorder="1" applyAlignment="1">
      <alignment horizontal="left" vertical="center" wrapText="1" indent="1" readingOrder="1"/>
    </xf>
    <xf numFmtId="3" fontId="19" fillId="3" borderId="0" xfId="1" applyNumberFormat="1" applyFont="1" applyFill="1" applyBorder="1" applyAlignment="1">
      <alignment horizontal="left" vertical="center" wrapText="1" indent="1" readingOrder="1"/>
    </xf>
    <xf numFmtId="3" fontId="16" fillId="3" borderId="6" xfId="1" applyNumberFormat="1" applyFont="1" applyFill="1" applyBorder="1" applyAlignment="1">
      <alignment horizontal="right" vertical="center" wrapText="1" indent="2"/>
    </xf>
    <xf numFmtId="3" fontId="19" fillId="3" borderId="6" xfId="1" applyNumberFormat="1" applyFont="1" applyFill="1" applyBorder="1" applyAlignment="1">
      <alignment horizontal="right" vertical="center" wrapText="1" indent="1"/>
    </xf>
    <xf numFmtId="3" fontId="16" fillId="3" borderId="6" xfId="1" applyNumberFormat="1" applyFont="1" applyFill="1" applyBorder="1" applyAlignment="1">
      <alignment horizontal="left" vertical="center" wrapText="1" indent="2"/>
    </xf>
    <xf numFmtId="3" fontId="16" fillId="3" borderId="6" xfId="1" applyNumberFormat="1" applyFont="1" applyFill="1" applyBorder="1" applyAlignment="1">
      <alignment horizontal="left" vertical="center" wrapText="1" indent="1"/>
    </xf>
    <xf numFmtId="3" fontId="19" fillId="2" borderId="6" xfId="1" applyNumberFormat="1" applyFont="1" applyFill="1" applyBorder="1" applyAlignment="1">
      <alignment horizontal="right" vertical="center" wrapText="1" indent="2"/>
    </xf>
    <xf numFmtId="3" fontId="19" fillId="2" borderId="6" xfId="1" applyNumberFormat="1" applyFont="1" applyFill="1" applyBorder="1" applyAlignment="1">
      <alignment horizontal="right" vertical="center" wrapText="1" indent="1"/>
    </xf>
    <xf numFmtId="3" fontId="19" fillId="2" borderId="6" xfId="1" applyNumberFormat="1" applyFont="1" applyFill="1" applyBorder="1" applyAlignment="1">
      <alignment horizontal="left" vertical="center" wrapText="1" indent="2"/>
    </xf>
    <xf numFmtId="3" fontId="19" fillId="2" borderId="6" xfId="1" applyNumberFormat="1" applyFont="1" applyFill="1" applyBorder="1" applyAlignment="1">
      <alignment horizontal="left" vertical="center" wrapText="1" indent="1"/>
    </xf>
    <xf numFmtId="0" fontId="22" fillId="0" borderId="0" xfId="1" applyFont="1" applyFill="1" applyBorder="1" applyAlignment="1">
      <alignment vertical="center" wrapText="1"/>
    </xf>
    <xf numFmtId="0" fontId="64" fillId="2" borderId="0" xfId="1" applyFont="1" applyFill="1" applyBorder="1" applyAlignment="1">
      <alignment horizontal="center" vertical="center" wrapText="1"/>
    </xf>
    <xf numFmtId="0" fontId="65" fillId="2" borderId="0" xfId="1" applyFont="1" applyFill="1" applyBorder="1" applyAlignment="1">
      <alignment horizontal="left" vertical="center" wrapText="1"/>
    </xf>
    <xf numFmtId="0" fontId="21" fillId="2" borderId="0" xfId="1" applyFont="1" applyFill="1" applyBorder="1" applyAlignment="1">
      <alignment horizontal="center" vertical="center" wrapText="1"/>
    </xf>
    <xf numFmtId="0" fontId="22" fillId="2" borderId="0" xfId="1" applyFont="1" applyFill="1" applyBorder="1" applyAlignment="1">
      <alignment horizontal="right" vertical="center" wrapText="1" indent="1"/>
    </xf>
    <xf numFmtId="0" fontId="22" fillId="2" borderId="0" xfId="1" applyFont="1" applyFill="1" applyBorder="1" applyAlignment="1">
      <alignment horizontal="left" vertical="center" wrapText="1" indent="1"/>
    </xf>
    <xf numFmtId="0" fontId="22" fillId="3" borderId="0" xfId="1" applyFont="1" applyFill="1" applyBorder="1" applyAlignment="1">
      <alignment horizontal="right" vertical="center" wrapText="1" indent="1"/>
    </xf>
    <xf numFmtId="0" fontId="22" fillId="3" borderId="0" xfId="1" applyFont="1" applyFill="1" applyBorder="1" applyAlignment="1">
      <alignment horizontal="left" vertical="center" wrapText="1" indent="1"/>
    </xf>
    <xf numFmtId="3" fontId="22" fillId="3" borderId="0" xfId="1" applyNumberFormat="1" applyFont="1" applyFill="1" applyBorder="1" applyAlignment="1">
      <alignment horizontal="left" vertical="center" wrapText="1" indent="1"/>
    </xf>
    <xf numFmtId="0" fontId="21" fillId="3" borderId="6" xfId="1" applyFont="1" applyFill="1" applyBorder="1" applyAlignment="1">
      <alignment horizontal="right" vertical="center" wrapText="1" indent="1"/>
    </xf>
    <xf numFmtId="0" fontId="22" fillId="2" borderId="0" xfId="1" applyFont="1" applyFill="1" applyBorder="1" applyAlignment="1">
      <alignment horizontal="right" vertical="center" wrapText="1"/>
    </xf>
    <xf numFmtId="3" fontId="22" fillId="2" borderId="0" xfId="1" applyNumberFormat="1" applyFont="1" applyFill="1" applyBorder="1" applyAlignment="1">
      <alignment horizontal="left" vertical="center" wrapText="1"/>
    </xf>
    <xf numFmtId="0" fontId="22" fillId="2" borderId="0" xfId="1" applyFont="1" applyFill="1" applyBorder="1" applyAlignment="1">
      <alignment horizontal="right" vertical="center" wrapText="1" readingOrder="2"/>
    </xf>
    <xf numFmtId="3" fontId="22" fillId="2" borderId="0" xfId="1" applyNumberFormat="1" applyFont="1" applyFill="1" applyBorder="1" applyAlignment="1">
      <alignment vertical="center" wrapText="1"/>
    </xf>
    <xf numFmtId="0" fontId="21" fillId="3" borderId="2" xfId="1" applyFont="1" applyFill="1" applyBorder="1" applyAlignment="1">
      <alignment horizontal="center" vertical="center" wrapText="1"/>
    </xf>
    <xf numFmtId="3" fontId="21" fillId="2" borderId="0" xfId="1" applyNumberFormat="1" applyFont="1" applyFill="1" applyBorder="1" applyAlignment="1">
      <alignment horizontal="center" vertical="center" wrapText="1"/>
    </xf>
    <xf numFmtId="3" fontId="22" fillId="3" borderId="5" xfId="1" applyNumberFormat="1" applyFont="1" applyFill="1" applyBorder="1" applyAlignment="1">
      <alignment horizontal="center" vertical="center" wrapText="1"/>
    </xf>
    <xf numFmtId="3" fontId="21" fillId="3" borderId="5" xfId="1" applyNumberFormat="1" applyFont="1" applyFill="1" applyBorder="1" applyAlignment="1">
      <alignment horizontal="center" vertical="center" wrapText="1"/>
    </xf>
    <xf numFmtId="3" fontId="22" fillId="2" borderId="0" xfId="1" applyNumberFormat="1" applyFont="1" applyFill="1" applyBorder="1" applyAlignment="1">
      <alignment horizontal="right" vertical="top" wrapText="1"/>
    </xf>
    <xf numFmtId="3" fontId="21" fillId="2" borderId="0" xfId="1" applyNumberFormat="1" applyFont="1" applyFill="1" applyBorder="1" applyAlignment="1">
      <alignment horizontal="right" vertical="top" wrapText="1"/>
    </xf>
    <xf numFmtId="0" fontId="22" fillId="2" borderId="0" xfId="1" applyFont="1" applyFill="1" applyBorder="1" applyAlignment="1">
      <alignment horizontal="left" vertical="center" wrapText="1"/>
    </xf>
    <xf numFmtId="3" fontId="22" fillId="3" borderId="0" xfId="1" applyNumberFormat="1" applyFont="1" applyFill="1" applyBorder="1" applyAlignment="1">
      <alignment horizontal="center" vertical="center" wrapText="1"/>
    </xf>
    <xf numFmtId="0" fontId="21" fillId="2" borderId="0" xfId="1" applyFont="1" applyFill="1" applyBorder="1" applyAlignment="1">
      <alignment horizontal="right" vertical="center" wrapText="1"/>
    </xf>
    <xf numFmtId="0" fontId="21" fillId="2" borderId="0" xfId="1" applyFont="1" applyFill="1" applyBorder="1" applyAlignment="1">
      <alignment horizontal="centerContinuous" vertical="center" wrapText="1"/>
    </xf>
    <xf numFmtId="3" fontId="22" fillId="2" borderId="4" xfId="1" applyNumberFormat="1" applyFont="1" applyFill="1" applyBorder="1" applyAlignment="1">
      <alignment horizontal="center" vertical="center" wrapText="1"/>
    </xf>
    <xf numFmtId="3" fontId="21" fillId="2" borderId="4" xfId="1" applyNumberFormat="1" applyFont="1" applyFill="1" applyBorder="1" applyAlignment="1">
      <alignment horizontal="center" vertical="center" wrapText="1"/>
    </xf>
    <xf numFmtId="0" fontId="21" fillId="3" borderId="1" xfId="1" applyFont="1" applyFill="1" applyBorder="1" applyAlignment="1">
      <alignment horizontal="centerContinuous" vertical="center" wrapText="1"/>
    </xf>
    <xf numFmtId="0" fontId="21" fillId="3" borderId="3" xfId="1" applyFont="1" applyFill="1" applyBorder="1" applyAlignment="1">
      <alignment horizontal="centerContinuous" vertical="center" wrapText="1"/>
    </xf>
    <xf numFmtId="0" fontId="21" fillId="2" borderId="0" xfId="1" applyFont="1" applyFill="1" applyBorder="1" applyAlignment="1">
      <alignment horizontal="right" vertical="center" wrapText="1" indent="1"/>
    </xf>
    <xf numFmtId="0" fontId="21" fillId="2" borderId="0" xfId="1" applyFont="1" applyFill="1" applyBorder="1" applyAlignment="1">
      <alignment horizontal="left" vertical="center" wrapText="1" indent="1"/>
    </xf>
    <xf numFmtId="3" fontId="22" fillId="2" borderId="0" xfId="1" applyNumberFormat="1" applyFont="1" applyFill="1" applyBorder="1" applyAlignment="1">
      <alignment horizontal="right" vertical="center" wrapText="1"/>
    </xf>
    <xf numFmtId="0" fontId="66" fillId="2" borderId="0" xfId="1" applyFont="1" applyFill="1" applyBorder="1" applyAlignment="1">
      <alignment vertical="center" wrapText="1"/>
    </xf>
    <xf numFmtId="0" fontId="21" fillId="2" borderId="4" xfId="1" applyFont="1" applyFill="1" applyBorder="1" applyAlignment="1">
      <alignment horizontal="right" vertical="center" wrapText="1" indent="1"/>
    </xf>
    <xf numFmtId="0" fontId="21" fillId="2" borderId="4" xfId="1" applyFont="1" applyFill="1" applyBorder="1" applyAlignment="1">
      <alignment horizontal="left" vertical="center" wrapText="1" indent="1"/>
    </xf>
    <xf numFmtId="0" fontId="21" fillId="3" borderId="0" xfId="1" applyFont="1" applyFill="1" applyBorder="1" applyAlignment="1">
      <alignment horizontal="right" vertical="center" wrapText="1" indent="1"/>
    </xf>
    <xf numFmtId="0" fontId="21" fillId="3" borderId="0" xfId="1" applyFont="1" applyFill="1" applyBorder="1" applyAlignment="1">
      <alignment horizontal="left" vertical="center" wrapText="1" indent="1"/>
    </xf>
    <xf numFmtId="0" fontId="21" fillId="3" borderId="5" xfId="1" applyFont="1" applyFill="1" applyBorder="1" applyAlignment="1">
      <alignment horizontal="right" vertical="center" wrapText="1" indent="1"/>
    </xf>
    <xf numFmtId="0" fontId="21" fillId="3" borderId="5" xfId="1" applyFont="1" applyFill="1" applyBorder="1" applyAlignment="1">
      <alignment horizontal="left" vertical="center" wrapText="1" indent="1"/>
    </xf>
    <xf numFmtId="49" fontId="21" fillId="2" borderId="0" xfId="1" applyNumberFormat="1" applyFont="1" applyFill="1" applyBorder="1" applyAlignment="1">
      <alignment horizontal="centerContinuous" vertical="center" wrapText="1"/>
    </xf>
    <xf numFmtId="0" fontId="21" fillId="2" borderId="0" xfId="1" applyFont="1" applyFill="1" applyAlignment="1">
      <alignment horizontal="right" vertical="center" wrapText="1"/>
    </xf>
    <xf numFmtId="0" fontId="22" fillId="2" borderId="0" xfId="7" applyFont="1" applyFill="1" applyAlignment="1">
      <alignment wrapText="1"/>
    </xf>
    <xf numFmtId="0" fontId="21" fillId="2" borderId="0" xfId="1" applyFont="1" applyFill="1" applyBorder="1" applyAlignment="1">
      <alignment horizontal="left" vertical="center" wrapText="1"/>
    </xf>
    <xf numFmtId="0" fontId="22" fillId="11" borderId="0" xfId="1" applyFont="1" applyFill="1" applyBorder="1" applyAlignment="1">
      <alignment horizontal="left" vertical="center" wrapText="1" indent="1"/>
    </xf>
    <xf numFmtId="0" fontId="21" fillId="2" borderId="0" xfId="1" applyFont="1" applyFill="1" applyBorder="1" applyAlignment="1">
      <alignment horizontal="centerContinuous" vertical="center" wrapText="1" readingOrder="2"/>
    </xf>
    <xf numFmtId="3" fontId="22" fillId="3" borderId="0" xfId="1" applyNumberFormat="1" applyFont="1" applyFill="1" applyBorder="1" applyAlignment="1">
      <alignment horizontal="left" vertical="center" wrapText="1" indent="2"/>
    </xf>
    <xf numFmtId="3" fontId="21" fillId="2" borderId="0" xfId="1" applyNumberFormat="1" applyFont="1" applyFill="1" applyBorder="1" applyAlignment="1">
      <alignment horizontal="left" vertical="center" wrapText="1" indent="2"/>
    </xf>
    <xf numFmtId="0" fontId="21" fillId="2" borderId="0" xfId="1" applyFont="1" applyFill="1" applyAlignment="1">
      <alignment horizontal="center" vertical="center" wrapText="1"/>
    </xf>
    <xf numFmtId="3" fontId="22" fillId="5" borderId="0" xfId="1" applyNumberFormat="1" applyFont="1" applyFill="1" applyBorder="1" applyAlignment="1">
      <alignment horizontal="right" vertical="center" wrapText="1" indent="1"/>
    </xf>
    <xf numFmtId="0" fontId="22" fillId="14" borderId="0" xfId="1" applyFont="1" applyFill="1" applyBorder="1" applyAlignment="1">
      <alignment horizontal="right" vertical="center" wrapText="1" indent="1"/>
    </xf>
    <xf numFmtId="0" fontId="22" fillId="14" borderId="0" xfId="1" applyFont="1" applyFill="1" applyBorder="1" applyAlignment="1">
      <alignment horizontal="left" vertical="center" wrapText="1" indent="1"/>
    </xf>
    <xf numFmtId="0" fontId="22" fillId="14" borderId="5" xfId="1" applyFont="1" applyFill="1" applyBorder="1" applyAlignment="1">
      <alignment horizontal="right" vertical="center" wrapText="1" indent="1"/>
    </xf>
    <xf numFmtId="0" fontId="22" fillId="14" borderId="5" xfId="1" applyFont="1" applyFill="1" applyBorder="1" applyAlignment="1">
      <alignment horizontal="left" vertical="center" wrapText="1" indent="1"/>
    </xf>
    <xf numFmtId="3" fontId="22" fillId="5" borderId="0" xfId="1" applyNumberFormat="1" applyFont="1" applyFill="1" applyBorder="1" applyAlignment="1">
      <alignment horizontal="left" vertical="center" wrapText="1" indent="1"/>
    </xf>
    <xf numFmtId="0" fontId="22" fillId="0" borderId="0" xfId="1" applyFont="1" applyFill="1" applyBorder="1" applyAlignment="1">
      <alignment vertical="center"/>
    </xf>
    <xf numFmtId="0" fontId="21" fillId="2" borderId="0" xfId="1" quotePrefix="1" applyFont="1" applyFill="1" applyBorder="1" applyAlignment="1">
      <alignment horizontal="center" vertical="center" wrapText="1"/>
    </xf>
    <xf numFmtId="3" fontId="21" fillId="2" borderId="0" xfId="1" applyNumberFormat="1" applyFont="1" applyFill="1" applyBorder="1" applyAlignment="1">
      <alignment horizontal="right" vertical="center" wrapText="1"/>
    </xf>
    <xf numFmtId="0" fontId="22" fillId="3" borderId="5" xfId="1" applyFont="1" applyFill="1" applyBorder="1" applyAlignment="1">
      <alignment horizontal="right" vertical="center" wrapText="1" indent="1"/>
    </xf>
    <xf numFmtId="0" fontId="22" fillId="3" borderId="5" xfId="1" applyFont="1" applyFill="1" applyBorder="1" applyAlignment="1">
      <alignment horizontal="left" vertical="center" wrapText="1" indent="1"/>
    </xf>
    <xf numFmtId="49" fontId="21" fillId="2" borderId="0" xfId="1" applyNumberFormat="1" applyFont="1" applyFill="1" applyBorder="1" applyAlignment="1">
      <alignment horizontal="center" vertical="center" wrapText="1"/>
    </xf>
    <xf numFmtId="0" fontId="22" fillId="2" borderId="4" xfId="1" applyFont="1" applyFill="1" applyBorder="1" applyAlignment="1">
      <alignment horizontal="right" vertical="center" wrapText="1" indent="1"/>
    </xf>
    <xf numFmtId="3" fontId="22" fillId="2" borderId="4" xfId="1" applyNumberFormat="1" applyFont="1" applyFill="1" applyBorder="1" applyAlignment="1">
      <alignment horizontal="left" vertical="center" wrapText="1" indent="2"/>
    </xf>
    <xf numFmtId="0" fontId="22" fillId="2" borderId="4" xfId="1" applyFont="1" applyFill="1" applyBorder="1" applyAlignment="1">
      <alignment horizontal="left" vertical="center" wrapText="1" indent="1"/>
    </xf>
    <xf numFmtId="3" fontId="22" fillId="2" borderId="0" xfId="1" applyNumberFormat="1" applyFont="1" applyFill="1" applyBorder="1" applyAlignment="1">
      <alignment horizontal="right" vertical="center" wrapText="1" indent="2"/>
    </xf>
    <xf numFmtId="3" fontId="21" fillId="0" borderId="0" xfId="1" applyNumberFormat="1" applyFont="1" applyFill="1" applyBorder="1" applyAlignment="1">
      <alignment horizontal="center" vertical="center" wrapText="1"/>
    </xf>
    <xf numFmtId="3" fontId="22" fillId="3" borderId="0" xfId="1" applyNumberFormat="1" applyFont="1" applyFill="1" applyBorder="1" applyAlignment="1">
      <alignment horizontal="right" vertical="center" wrapText="1" indent="2"/>
    </xf>
    <xf numFmtId="3" fontId="22" fillId="3" borderId="5" xfId="1" applyNumberFormat="1" applyFont="1" applyFill="1" applyBorder="1" applyAlignment="1">
      <alignment horizontal="left" vertical="center" wrapText="1" indent="2"/>
    </xf>
    <xf numFmtId="3" fontId="21" fillId="3" borderId="0" xfId="1" applyNumberFormat="1" applyFont="1" applyFill="1" applyBorder="1" applyAlignment="1">
      <alignment horizontal="left" vertical="center" wrapText="1" indent="2"/>
    </xf>
    <xf numFmtId="3" fontId="22" fillId="3" borderId="0" xfId="1" quotePrefix="1" applyNumberFormat="1" applyFont="1" applyFill="1" applyBorder="1" applyAlignment="1">
      <alignment horizontal="left" vertical="center" wrapText="1" indent="2"/>
    </xf>
    <xf numFmtId="0" fontId="66" fillId="2" borderId="0" xfId="1" applyFont="1" applyFill="1" applyAlignment="1">
      <alignment vertical="center" wrapText="1"/>
    </xf>
    <xf numFmtId="0" fontId="67" fillId="2" borderId="0" xfId="1" applyFont="1" applyFill="1" applyAlignment="1">
      <alignment wrapText="1"/>
    </xf>
    <xf numFmtId="3" fontId="22" fillId="0" borderId="0" xfId="1" applyNumberFormat="1" applyFont="1" applyFill="1" applyBorder="1" applyAlignment="1">
      <alignment horizontal="center" vertical="center" wrapText="1"/>
    </xf>
    <xf numFmtId="3" fontId="21" fillId="3" borderId="6" xfId="1" applyNumberFormat="1" applyFont="1" applyFill="1" applyBorder="1" applyAlignment="1">
      <alignment horizontal="right" vertical="center" wrapText="1"/>
    </xf>
    <xf numFmtId="0" fontId="21" fillId="3" borderId="6" xfId="1" applyFont="1" applyFill="1" applyBorder="1" applyAlignment="1">
      <alignment horizontal="left" vertical="center" wrapText="1" indent="1"/>
    </xf>
    <xf numFmtId="0" fontId="22" fillId="2" borderId="0" xfId="1" applyFont="1" applyFill="1" applyBorder="1" applyAlignment="1">
      <alignment horizontal="center" wrapText="1"/>
    </xf>
    <xf numFmtId="0" fontId="44" fillId="2" borderId="0" xfId="1" applyFont="1" applyFill="1" applyBorder="1" applyAlignment="1">
      <alignment vertical="center" wrapText="1"/>
    </xf>
    <xf numFmtId="0" fontId="70" fillId="2" borderId="0" xfId="1" applyFont="1" applyFill="1" applyBorder="1" applyAlignment="1">
      <alignment horizontal="right" vertical="center" wrapText="1" readingOrder="2"/>
    </xf>
    <xf numFmtId="0" fontId="70" fillId="2" borderId="0" xfId="1" applyFont="1" applyFill="1" applyBorder="1" applyAlignment="1">
      <alignment vertical="center" wrapText="1"/>
    </xf>
    <xf numFmtId="0" fontId="44" fillId="2" borderId="0" xfId="1" applyFont="1" applyFill="1" applyBorder="1" applyAlignment="1">
      <alignment horizontal="left" vertical="center" wrapText="1"/>
    </xf>
    <xf numFmtId="3" fontId="70" fillId="2" borderId="0" xfId="1" applyNumberFormat="1" applyFont="1" applyFill="1" applyBorder="1" applyAlignment="1">
      <alignment vertical="center" wrapText="1"/>
    </xf>
    <xf numFmtId="3" fontId="21" fillId="2" borderId="0" xfId="1" applyNumberFormat="1" applyFont="1" applyFill="1" applyAlignment="1">
      <alignment horizontal="right" vertical="center" wrapText="1"/>
    </xf>
    <xf numFmtId="3" fontId="30" fillId="3" borderId="13" xfId="1" applyNumberFormat="1" applyFont="1" applyFill="1" applyBorder="1" applyAlignment="1">
      <alignment horizontal="center" vertical="top" wrapText="1"/>
    </xf>
    <xf numFmtId="3" fontId="16" fillId="2" borderId="6" xfId="1" applyNumberFormat="1" applyFont="1" applyFill="1" applyBorder="1" applyAlignment="1">
      <alignment horizontal="center" vertical="center" wrapText="1"/>
    </xf>
    <xf numFmtId="3" fontId="16" fillId="2" borderId="6" xfId="1" applyNumberFormat="1" applyFont="1" applyFill="1" applyBorder="1" applyAlignment="1">
      <alignment horizontal="left" vertical="center" wrapText="1" indent="1"/>
    </xf>
    <xf numFmtId="3" fontId="16" fillId="2" borderId="6" xfId="1" applyNumberFormat="1" applyFont="1" applyFill="1" applyBorder="1" applyAlignment="1">
      <alignment horizontal="left" vertical="center" wrapText="1" indent="2"/>
    </xf>
    <xf numFmtId="0" fontId="30" fillId="3" borderId="9" xfId="1" applyFont="1" applyFill="1" applyBorder="1" applyAlignment="1">
      <alignment horizontal="center" wrapText="1"/>
    </xf>
    <xf numFmtId="0" fontId="23" fillId="2" borderId="0" xfId="1" applyFont="1" applyFill="1" applyBorder="1" applyAlignment="1">
      <alignment horizontal="right" vertical="center" wrapText="1" indent="1"/>
    </xf>
    <xf numFmtId="0" fontId="30" fillId="14" borderId="13" xfId="1" applyFont="1" applyFill="1" applyBorder="1" applyAlignment="1">
      <alignment horizontal="center" vertical="top" wrapText="1" readingOrder="1"/>
    </xf>
    <xf numFmtId="0" fontId="30" fillId="14" borderId="13" xfId="1" applyFont="1" applyFill="1" applyBorder="1" applyAlignment="1">
      <alignment horizontal="center" vertical="top" wrapText="1"/>
    </xf>
    <xf numFmtId="0" fontId="30" fillId="14" borderId="14" xfId="1" applyFont="1" applyFill="1" applyBorder="1" applyAlignment="1">
      <alignment horizontal="center" vertical="top" wrapText="1" readingOrder="1"/>
    </xf>
    <xf numFmtId="3" fontId="17" fillId="5" borderId="0" xfId="1" applyNumberFormat="1" applyFont="1" applyFill="1" applyBorder="1" applyAlignment="1">
      <alignment horizontal="right" vertical="center" wrapText="1" indent="1"/>
    </xf>
    <xf numFmtId="3" fontId="17" fillId="2" borderId="0" xfId="1" applyNumberFormat="1" applyFont="1" applyFill="1" applyBorder="1" applyAlignment="1">
      <alignment horizontal="left" vertical="center" wrapText="1" indent="2"/>
    </xf>
    <xf numFmtId="168" fontId="17" fillId="2" borderId="0" xfId="1" applyNumberFormat="1" applyFont="1" applyFill="1" applyBorder="1" applyAlignment="1">
      <alignment horizontal="left" vertical="center" wrapText="1" indent="2"/>
    </xf>
    <xf numFmtId="0" fontId="17" fillId="14" borderId="0" xfId="1" applyFont="1" applyFill="1" applyBorder="1" applyAlignment="1">
      <alignment horizontal="right" vertical="center" wrapText="1" indent="1"/>
    </xf>
    <xf numFmtId="3" fontId="17" fillId="14" borderId="0" xfId="1" applyNumberFormat="1" applyFont="1" applyFill="1" applyBorder="1" applyAlignment="1">
      <alignment horizontal="left" vertical="center" wrapText="1" indent="2"/>
    </xf>
    <xf numFmtId="168" fontId="17" fillId="14" borderId="0" xfId="1" applyNumberFormat="1" applyFont="1" applyFill="1" applyBorder="1" applyAlignment="1">
      <alignment horizontal="left" vertical="center" wrapText="1" indent="2"/>
    </xf>
    <xf numFmtId="0" fontId="17" fillId="2" borderId="0" xfId="1" applyFont="1" applyFill="1" applyBorder="1" applyAlignment="1">
      <alignment horizontal="right" vertical="center" wrapText="1" indent="1"/>
    </xf>
    <xf numFmtId="0" fontId="17" fillId="11" borderId="0" xfId="1" applyFont="1" applyFill="1" applyBorder="1" applyAlignment="1">
      <alignment vertical="center" wrapText="1"/>
    </xf>
    <xf numFmtId="3" fontId="17" fillId="11" borderId="0" xfId="1" applyNumberFormat="1" applyFont="1" applyFill="1" applyBorder="1" applyAlignment="1">
      <alignment horizontal="right" vertical="center" wrapText="1"/>
    </xf>
    <xf numFmtId="3" fontId="17" fillId="11" borderId="0" xfId="1" applyNumberFormat="1" applyFont="1" applyFill="1" applyBorder="1" applyAlignment="1">
      <alignment horizontal="center" vertical="center" wrapText="1"/>
    </xf>
    <xf numFmtId="168" fontId="17" fillId="0" borderId="0" xfId="1" applyNumberFormat="1" applyFont="1" applyFill="1" applyBorder="1" applyAlignment="1">
      <alignment horizontal="right" vertical="center" wrapText="1"/>
    </xf>
    <xf numFmtId="168" fontId="17" fillId="11" borderId="0" xfId="1" applyNumberFormat="1" applyFont="1" applyFill="1" applyBorder="1" applyAlignment="1">
      <alignment horizontal="right" vertical="center" wrapText="1"/>
    </xf>
    <xf numFmtId="0" fontId="30" fillId="14" borderId="9" xfId="1" applyFont="1" applyFill="1" applyBorder="1" applyAlignment="1">
      <alignment horizontal="center" wrapText="1" readingOrder="2"/>
    </xf>
    <xf numFmtId="0" fontId="30" fillId="14" borderId="9" xfId="1" applyFont="1" applyFill="1" applyBorder="1" applyAlignment="1">
      <alignment horizontal="center" wrapText="1"/>
    </xf>
    <xf numFmtId="0" fontId="30" fillId="11" borderId="6" xfId="1" applyFont="1" applyFill="1" applyBorder="1" applyAlignment="1">
      <alignment horizontal="right" vertical="center" wrapText="1" indent="1"/>
    </xf>
    <xf numFmtId="3" fontId="30" fillId="11" borderId="6" xfId="1" applyNumberFormat="1" applyFont="1" applyFill="1" applyBorder="1" applyAlignment="1">
      <alignment horizontal="center" vertical="center" wrapText="1"/>
    </xf>
    <xf numFmtId="0" fontId="30" fillId="11" borderId="6" xfId="1" applyFont="1" applyFill="1" applyBorder="1" applyAlignment="1">
      <alignment horizontal="left" vertical="center" wrapText="1" indent="1"/>
    </xf>
    <xf numFmtId="3" fontId="17" fillId="5" borderId="0" xfId="1" applyNumberFormat="1" applyFont="1" applyFill="1" applyBorder="1" applyAlignment="1">
      <alignment horizontal="left" vertical="center" wrapText="1" indent="1"/>
    </xf>
    <xf numFmtId="0" fontId="17" fillId="14" borderId="0" xfId="1" applyFont="1" applyFill="1" applyBorder="1" applyAlignment="1">
      <alignment horizontal="left" vertical="center" wrapText="1" indent="1"/>
    </xf>
    <xf numFmtId="0" fontId="23" fillId="2" borderId="0" xfId="1" applyFont="1" applyFill="1" applyBorder="1" applyAlignment="1">
      <alignment vertical="top" wrapText="1"/>
    </xf>
    <xf numFmtId="0" fontId="23" fillId="2" borderId="0" xfId="1" applyFont="1" applyFill="1" applyBorder="1" applyAlignment="1">
      <alignment horizontal="left" vertical="top" wrapText="1"/>
    </xf>
    <xf numFmtId="0" fontId="13" fillId="0" borderId="0" xfId="1" applyFont="1" applyFill="1" applyBorder="1" applyAlignment="1">
      <alignment vertical="top"/>
    </xf>
    <xf numFmtId="0" fontId="7" fillId="2" borderId="0" xfId="1" applyFont="1" applyFill="1" applyBorder="1" applyAlignment="1">
      <alignment vertical="top" wrapText="1"/>
    </xf>
    <xf numFmtId="0" fontId="7" fillId="0" borderId="0" xfId="1" applyFont="1" applyFill="1" applyBorder="1" applyAlignment="1">
      <alignment vertical="top" wrapText="1"/>
    </xf>
    <xf numFmtId="0" fontId="7" fillId="0" borderId="0" xfId="1" applyFont="1" applyFill="1" applyBorder="1" applyAlignment="1">
      <alignment vertical="top"/>
    </xf>
    <xf numFmtId="0" fontId="23" fillId="2" borderId="0" xfId="1" applyFont="1" applyFill="1" applyBorder="1" applyAlignment="1">
      <alignment horizontal="right" vertical="top" wrapText="1"/>
    </xf>
    <xf numFmtId="0" fontId="30" fillId="3" borderId="7" xfId="1" applyFont="1" applyFill="1" applyBorder="1" applyAlignment="1">
      <alignment horizontal="center" vertical="center" wrapText="1"/>
    </xf>
    <xf numFmtId="0" fontId="30" fillId="3" borderId="9" xfId="1" applyFont="1" applyFill="1" applyBorder="1" applyAlignment="1">
      <alignment horizontal="centerContinuous" wrapText="1"/>
    </xf>
    <xf numFmtId="0" fontId="30" fillId="3" borderId="11" xfId="1" applyFont="1" applyFill="1" applyBorder="1" applyAlignment="1">
      <alignment horizontal="center" vertical="center" wrapText="1"/>
    </xf>
    <xf numFmtId="0" fontId="30" fillId="3" borderId="8" xfId="1" applyFont="1" applyFill="1" applyBorder="1" applyAlignment="1">
      <alignment horizontal="center" vertical="center" wrapText="1"/>
    </xf>
    <xf numFmtId="0" fontId="30" fillId="3" borderId="13" xfId="1" applyFont="1" applyFill="1" applyBorder="1" applyAlignment="1">
      <alignment horizontal="centerContinuous" vertical="top" wrapText="1"/>
    </xf>
    <xf numFmtId="0" fontId="30" fillId="3" borderId="15" xfId="1" applyFont="1" applyFill="1" applyBorder="1" applyAlignment="1">
      <alignment horizontal="center" vertical="center" wrapText="1"/>
    </xf>
    <xf numFmtId="0" fontId="30" fillId="3" borderId="10" xfId="1" applyFont="1" applyFill="1" applyBorder="1" applyAlignment="1">
      <alignment horizontal="center" wrapText="1"/>
    </xf>
    <xf numFmtId="0" fontId="30" fillId="3" borderId="12" xfId="1" applyFont="1" applyFill="1" applyBorder="1" applyAlignment="1">
      <alignment horizontal="center" vertical="center" wrapText="1"/>
    </xf>
    <xf numFmtId="0" fontId="30" fillId="3" borderId="14" xfId="1" applyFont="1" applyFill="1" applyBorder="1" applyAlignment="1">
      <alignment horizontal="center" vertical="center" wrapText="1"/>
    </xf>
    <xf numFmtId="0" fontId="17" fillId="2" borderId="0" xfId="1" applyFont="1" applyFill="1" applyBorder="1" applyAlignment="1">
      <alignment horizontal="left" vertical="center" wrapText="1" indent="1"/>
    </xf>
    <xf numFmtId="0" fontId="17" fillId="3" borderId="0" xfId="1" applyFont="1" applyFill="1" applyBorder="1" applyAlignment="1">
      <alignment horizontal="right" vertical="center" wrapText="1" indent="1"/>
    </xf>
    <xf numFmtId="0" fontId="17" fillId="3" borderId="0" xfId="1" applyFont="1" applyFill="1" applyBorder="1" applyAlignment="1">
      <alignment horizontal="left" vertical="center" wrapText="1" indent="1"/>
    </xf>
    <xf numFmtId="0" fontId="17" fillId="11" borderId="0" xfId="1" applyFont="1" applyFill="1" applyBorder="1" applyAlignment="1">
      <alignment horizontal="right" vertical="center" wrapText="1" indent="1"/>
    </xf>
    <xf numFmtId="0" fontId="17" fillId="11" borderId="0" xfId="1" applyFont="1" applyFill="1" applyBorder="1" applyAlignment="1">
      <alignment horizontal="left" vertical="center" wrapText="1" indent="1"/>
    </xf>
    <xf numFmtId="3" fontId="17" fillId="2" borderId="0" xfId="1" applyNumberFormat="1" applyFont="1" applyFill="1" applyBorder="1" applyAlignment="1">
      <alignment horizontal="left" vertical="center" wrapText="1" indent="2" readingOrder="2"/>
    </xf>
    <xf numFmtId="3" fontId="17" fillId="3" borderId="0" xfId="1" applyNumberFormat="1" applyFont="1" applyFill="1" applyBorder="1" applyAlignment="1">
      <alignment horizontal="left" vertical="center" wrapText="1" indent="2" readingOrder="2"/>
    </xf>
    <xf numFmtId="3" fontId="17" fillId="11" borderId="0" xfId="1" applyNumberFormat="1" applyFont="1" applyFill="1" applyBorder="1" applyAlignment="1">
      <alignment horizontal="left" vertical="center" wrapText="1" indent="2" readingOrder="2"/>
    </xf>
    <xf numFmtId="3" fontId="30" fillId="0" borderId="6" xfId="1" applyNumberFormat="1" applyFont="1" applyFill="1" applyBorder="1" applyAlignment="1">
      <alignment horizontal="left" vertical="center" wrapText="1" indent="2" readingOrder="2"/>
    </xf>
    <xf numFmtId="0" fontId="17" fillId="2" borderId="5" xfId="1" applyFont="1" applyFill="1" applyBorder="1" applyAlignment="1">
      <alignment horizontal="right" vertical="center" wrapText="1" indent="1"/>
    </xf>
    <xf numFmtId="3" fontId="17" fillId="2" borderId="5" xfId="1" applyNumberFormat="1" applyFont="1" applyFill="1" applyBorder="1" applyAlignment="1">
      <alignment horizontal="left" vertical="center" wrapText="1" indent="2" readingOrder="2"/>
    </xf>
    <xf numFmtId="0" fontId="17" fillId="2" borderId="5" xfId="1" applyFont="1" applyFill="1" applyBorder="1" applyAlignment="1">
      <alignment horizontal="left" vertical="center" wrapText="1" indent="1"/>
    </xf>
    <xf numFmtId="0" fontId="30" fillId="2" borderId="0" xfId="1" applyFont="1" applyFill="1" applyBorder="1" applyAlignment="1">
      <alignment horizontal="right" vertical="center" wrapText="1" readingOrder="2"/>
    </xf>
    <xf numFmtId="0" fontId="30" fillId="8" borderId="0" xfId="1" applyFont="1" applyFill="1" applyBorder="1" applyAlignment="1">
      <alignment horizontal="center" vertical="center" wrapText="1"/>
    </xf>
    <xf numFmtId="0" fontId="30" fillId="8" borderId="0" xfId="1" applyFont="1" applyFill="1" applyBorder="1" applyAlignment="1">
      <alignment horizontal="center" vertical="top" wrapText="1"/>
    </xf>
    <xf numFmtId="0" fontId="21" fillId="5" borderId="0" xfId="1" applyFont="1" applyFill="1" applyBorder="1" applyAlignment="1">
      <alignment horizontal="center" vertical="center" wrapText="1"/>
    </xf>
    <xf numFmtId="0" fontId="32" fillId="5" borderId="0" xfId="1" applyFont="1" applyFill="1" applyBorder="1" applyAlignment="1">
      <alignment horizontal="center" vertical="center" wrapText="1"/>
    </xf>
    <xf numFmtId="0" fontId="49" fillId="5" borderId="0" xfId="1" applyFont="1" applyFill="1" applyBorder="1" applyAlignment="1">
      <alignment horizontal="center" vertical="center" wrapText="1"/>
    </xf>
    <xf numFmtId="0" fontId="49" fillId="5" borderId="0" xfId="1" applyFont="1" applyFill="1" applyBorder="1" applyAlignment="1">
      <alignment horizontal="center" vertical="center"/>
    </xf>
    <xf numFmtId="0" fontId="54" fillId="5" borderId="0" xfId="1" applyFont="1" applyFill="1" applyBorder="1" applyAlignment="1">
      <alignment horizontal="center" vertical="center"/>
    </xf>
    <xf numFmtId="0" fontId="53" fillId="5" borderId="0" xfId="1" applyFont="1" applyFill="1" applyBorder="1" applyAlignment="1">
      <alignment horizontal="center" vertical="center"/>
    </xf>
    <xf numFmtId="0" fontId="30" fillId="3" borderId="13" xfId="1" applyFont="1" applyFill="1" applyBorder="1" applyAlignment="1">
      <alignment horizontal="centerContinuous" vertical="center" wrapText="1"/>
    </xf>
    <xf numFmtId="0" fontId="71" fillId="2" borderId="0" xfId="7" applyFont="1" applyFill="1" applyBorder="1" applyAlignment="1">
      <alignment horizontal="right" vertical="center" wrapText="1" indent="1"/>
    </xf>
    <xf numFmtId="0" fontId="71" fillId="2" borderId="0" xfId="7" applyFont="1" applyFill="1" applyBorder="1" applyAlignment="1">
      <alignment horizontal="left" vertical="center" wrapText="1" indent="1"/>
    </xf>
    <xf numFmtId="0" fontId="71" fillId="3" borderId="0" xfId="7" applyFont="1" applyFill="1" applyBorder="1" applyAlignment="1">
      <alignment horizontal="right" vertical="center" wrapText="1" indent="1"/>
    </xf>
    <xf numFmtId="0" fontId="71" fillId="3" borderId="0" xfId="7" applyFont="1" applyFill="1" applyBorder="1" applyAlignment="1">
      <alignment horizontal="left" vertical="center" wrapText="1" indent="1"/>
    </xf>
    <xf numFmtId="0" fontId="30" fillId="2" borderId="6" xfId="1" applyFont="1" applyFill="1" applyBorder="1" applyAlignment="1">
      <alignment horizontal="right" vertical="center" wrapText="1" indent="1"/>
    </xf>
    <xf numFmtId="0" fontId="30" fillId="2" borderId="6" xfId="1" applyFont="1" applyFill="1" applyBorder="1" applyAlignment="1">
      <alignment horizontal="left" vertical="center" wrapText="1" indent="1"/>
    </xf>
    <xf numFmtId="0" fontId="72" fillId="2" borderId="0" xfId="7" applyFont="1" applyFill="1" applyBorder="1" applyAlignment="1">
      <alignment horizontal="right" vertical="center" wrapText="1" indent="1"/>
    </xf>
    <xf numFmtId="0" fontId="72" fillId="2" borderId="0" xfId="7" applyFont="1" applyFill="1" applyBorder="1" applyAlignment="1">
      <alignment horizontal="left" vertical="center" wrapText="1" indent="1"/>
    </xf>
    <xf numFmtId="0" fontId="30" fillId="3" borderId="13" xfId="1" applyFont="1" applyFill="1" applyBorder="1" applyAlignment="1">
      <alignment horizontal="left" vertical="center" wrapText="1" indent="2"/>
    </xf>
    <xf numFmtId="3" fontId="17" fillId="2" borderId="0" xfId="7" applyNumberFormat="1" applyFont="1" applyFill="1" applyBorder="1" applyAlignment="1">
      <alignment horizontal="left" vertical="center" wrapText="1" indent="2"/>
    </xf>
    <xf numFmtId="3" fontId="17" fillId="3" borderId="0" xfId="7" applyNumberFormat="1" applyFont="1" applyFill="1" applyBorder="1" applyAlignment="1">
      <alignment horizontal="left" vertical="center" wrapText="1" indent="2"/>
    </xf>
    <xf numFmtId="3" fontId="30" fillId="2" borderId="6" xfId="1" applyNumberFormat="1" applyFont="1" applyFill="1" applyBorder="1" applyAlignment="1">
      <alignment horizontal="left" vertical="center" wrapText="1" indent="2"/>
    </xf>
    <xf numFmtId="0" fontId="23" fillId="0" borderId="0" xfId="1" applyFont="1" applyFill="1" applyBorder="1" applyAlignment="1">
      <alignment vertical="center"/>
    </xf>
    <xf numFmtId="0" fontId="23" fillId="0" borderId="0" xfId="1" applyFont="1" applyFill="1" applyBorder="1" applyAlignment="1">
      <alignment vertical="top"/>
    </xf>
    <xf numFmtId="0" fontId="30" fillId="3" borderId="6" xfId="1" applyFont="1" applyFill="1" applyBorder="1" applyAlignment="1">
      <alignment horizontal="right" vertical="center" wrapText="1" indent="1"/>
    </xf>
    <xf numFmtId="0" fontId="30" fillId="3" borderId="6" xfId="1" applyFont="1" applyFill="1" applyBorder="1" applyAlignment="1">
      <alignment horizontal="left" vertical="center" wrapText="1" indent="1"/>
    </xf>
    <xf numFmtId="3" fontId="23" fillId="3" borderId="0" xfId="1" applyNumberFormat="1" applyFont="1" applyFill="1" applyBorder="1" applyAlignment="1">
      <alignment horizontal="center" vertical="center" wrapText="1"/>
    </xf>
    <xf numFmtId="3" fontId="51" fillId="3" borderId="6" xfId="1" applyNumberFormat="1" applyFont="1" applyFill="1" applyBorder="1" applyAlignment="1">
      <alignment horizontal="center" vertical="center" wrapText="1"/>
    </xf>
    <xf numFmtId="3" fontId="23" fillId="2" borderId="0" xfId="1" applyNumberFormat="1" applyFont="1" applyFill="1" applyBorder="1" applyAlignment="1">
      <alignment horizontal="left" vertical="center" wrapText="1"/>
    </xf>
    <xf numFmtId="3" fontId="51" fillId="2" borderId="0" xfId="1" applyNumberFormat="1" applyFont="1" applyFill="1" applyBorder="1" applyAlignment="1">
      <alignment horizontal="left" vertical="center" wrapText="1"/>
    </xf>
    <xf numFmtId="3" fontId="23" fillId="3" borderId="0" xfId="1" applyNumberFormat="1" applyFont="1" applyFill="1" applyBorder="1" applyAlignment="1">
      <alignment horizontal="left" vertical="center" wrapText="1"/>
    </xf>
    <xf numFmtId="3" fontId="51" fillId="3" borderId="0" xfId="1" applyNumberFormat="1" applyFont="1" applyFill="1" applyBorder="1" applyAlignment="1">
      <alignment horizontal="left" vertical="center" wrapText="1"/>
    </xf>
    <xf numFmtId="3" fontId="23" fillId="2" borderId="0" xfId="1" applyNumberFormat="1" applyFont="1" applyFill="1" applyBorder="1" applyAlignment="1">
      <alignment horizontal="right" vertical="center" wrapText="1"/>
    </xf>
    <xf numFmtId="3" fontId="23" fillId="3" borderId="0" xfId="1" applyNumberFormat="1" applyFont="1" applyFill="1" applyBorder="1" applyAlignment="1">
      <alignment horizontal="right" vertical="center" wrapText="1"/>
    </xf>
    <xf numFmtId="3" fontId="51" fillId="3" borderId="6" xfId="1" applyNumberFormat="1" applyFont="1" applyFill="1" applyBorder="1" applyAlignment="1">
      <alignment horizontal="left" vertical="center" wrapText="1"/>
    </xf>
    <xf numFmtId="0" fontId="3" fillId="2" borderId="0" xfId="1" applyFont="1" applyFill="1" applyBorder="1" applyAlignment="1">
      <alignment vertical="center" wrapText="1"/>
    </xf>
    <xf numFmtId="0" fontId="30" fillId="3" borderId="7" xfId="1" applyFont="1" applyFill="1" applyBorder="1" applyAlignment="1">
      <alignment horizontal="center" wrapText="1"/>
    </xf>
    <xf numFmtId="0" fontId="30" fillId="3" borderId="2" xfId="1" applyFont="1" applyFill="1" applyBorder="1" applyAlignment="1">
      <alignment horizontal="centerContinuous" vertical="center" wrapText="1"/>
    </xf>
    <xf numFmtId="0" fontId="30" fillId="3" borderId="2" xfId="1" applyFont="1" applyFill="1" applyBorder="1" applyAlignment="1">
      <alignment horizontal="centerContinuous" vertical="center" wrapText="1" readingOrder="2"/>
    </xf>
    <xf numFmtId="0" fontId="30" fillId="3" borderId="8" xfId="1" applyFont="1" applyFill="1" applyBorder="1" applyAlignment="1">
      <alignment horizontal="center" vertical="top" wrapText="1"/>
    </xf>
    <xf numFmtId="0" fontId="30" fillId="2" borderId="4" xfId="1" applyFont="1" applyFill="1" applyBorder="1" applyAlignment="1">
      <alignment horizontal="center" vertical="center" wrapText="1"/>
    </xf>
    <xf numFmtId="0" fontId="30" fillId="3" borderId="5" xfId="1" applyFont="1" applyFill="1" applyBorder="1" applyAlignment="1">
      <alignment horizontal="center" vertical="center" wrapText="1"/>
    </xf>
    <xf numFmtId="3" fontId="23" fillId="2" borderId="4" xfId="1" applyNumberFormat="1" applyFont="1" applyFill="1" applyBorder="1" applyAlignment="1">
      <alignment horizontal="center" vertical="center" wrapText="1"/>
    </xf>
    <xf numFmtId="3" fontId="51" fillId="2" borderId="4" xfId="1" applyNumberFormat="1" applyFont="1" applyFill="1" applyBorder="1" applyAlignment="1">
      <alignment horizontal="center" vertical="center" wrapText="1"/>
    </xf>
    <xf numFmtId="3" fontId="23" fillId="3" borderId="5" xfId="1" applyNumberFormat="1" applyFont="1" applyFill="1" applyBorder="1" applyAlignment="1">
      <alignment horizontal="center" vertical="center" wrapText="1"/>
    </xf>
    <xf numFmtId="3" fontId="51" fillId="3" borderId="5" xfId="1" applyNumberFormat="1" applyFont="1" applyFill="1" applyBorder="1" applyAlignment="1">
      <alignment horizontal="center" vertical="center" wrapText="1"/>
    </xf>
    <xf numFmtId="0" fontId="30" fillId="3" borderId="3" xfId="1" applyFont="1" applyFill="1" applyBorder="1" applyAlignment="1">
      <alignment horizontal="centerContinuous" vertical="center" wrapText="1"/>
    </xf>
    <xf numFmtId="0" fontId="30" fillId="3" borderId="11" xfId="1" applyFont="1" applyFill="1" applyBorder="1" applyAlignment="1">
      <alignment horizontal="center" wrapText="1"/>
    </xf>
    <xf numFmtId="0" fontId="30" fillId="3" borderId="14" xfId="1" applyFont="1" applyFill="1" applyBorder="1" applyAlignment="1">
      <alignment horizontal="center" vertical="top" wrapText="1"/>
    </xf>
    <xf numFmtId="3" fontId="23" fillId="8" borderId="0" xfId="1" applyNumberFormat="1" applyFont="1" applyFill="1" applyBorder="1" applyAlignment="1">
      <alignment horizontal="center" vertical="center" wrapText="1"/>
    </xf>
    <xf numFmtId="3" fontId="51" fillId="8" borderId="0" xfId="1" applyNumberFormat="1" applyFont="1" applyFill="1" applyBorder="1" applyAlignment="1">
      <alignment horizontal="center" vertical="center" wrapText="1"/>
    </xf>
    <xf numFmtId="0" fontId="2" fillId="5" borderId="0" xfId="1" applyFont="1" applyFill="1" applyBorder="1" applyAlignment="1">
      <alignment horizontal="center" vertical="center" wrapText="1"/>
    </xf>
    <xf numFmtId="0" fontId="2" fillId="5" borderId="0" xfId="1" applyFont="1" applyFill="1" applyBorder="1" applyAlignment="1">
      <alignment horizontal="center" vertical="center"/>
    </xf>
    <xf numFmtId="0" fontId="13" fillId="5" borderId="0" xfId="1" applyFont="1" applyFill="1" applyBorder="1" applyAlignment="1">
      <alignment horizontal="center" vertical="center"/>
    </xf>
    <xf numFmtId="0" fontId="12" fillId="5" borderId="0" xfId="1" applyFont="1" applyFill="1" applyBorder="1" applyAlignment="1">
      <alignment horizontal="center" vertical="center"/>
    </xf>
    <xf numFmtId="3" fontId="16" fillId="0" borderId="4" xfId="1" applyNumberFormat="1" applyFont="1" applyFill="1" applyBorder="1" applyAlignment="1">
      <alignment horizontal="left" vertical="center" wrapText="1" indent="6"/>
    </xf>
    <xf numFmtId="3" fontId="19" fillId="5" borderId="4" xfId="1" applyNumberFormat="1" applyFont="1" applyFill="1" applyBorder="1" applyAlignment="1">
      <alignment horizontal="left" vertical="center" wrapText="1" indent="6"/>
    </xf>
    <xf numFmtId="3" fontId="16" fillId="3" borderId="0" xfId="1" applyNumberFormat="1" applyFont="1" applyFill="1" applyBorder="1" applyAlignment="1">
      <alignment horizontal="left" vertical="center" wrapText="1" indent="6"/>
    </xf>
    <xf numFmtId="3" fontId="19" fillId="3" borderId="0" xfId="1" applyNumberFormat="1" applyFont="1" applyFill="1" applyBorder="1" applyAlignment="1">
      <alignment horizontal="left" vertical="center" wrapText="1" indent="6"/>
    </xf>
    <xf numFmtId="3" fontId="16" fillId="5" borderId="0" xfId="1" applyNumberFormat="1" applyFont="1" applyFill="1" applyBorder="1" applyAlignment="1">
      <alignment horizontal="left" vertical="center" wrapText="1" indent="6"/>
    </xf>
    <xf numFmtId="3" fontId="19" fillId="5" borderId="0" xfId="1" applyNumberFormat="1" applyFont="1" applyFill="1" applyBorder="1" applyAlignment="1">
      <alignment horizontal="left" vertical="center" wrapText="1" indent="6"/>
    </xf>
    <xf numFmtId="3" fontId="19" fillId="5" borderId="6" xfId="1" applyNumberFormat="1" applyFont="1" applyFill="1" applyBorder="1" applyAlignment="1">
      <alignment horizontal="left" vertical="center" wrapText="1" indent="6"/>
    </xf>
    <xf numFmtId="0" fontId="73" fillId="0" borderId="0" xfId="0" applyFont="1" applyAlignment="1">
      <alignment horizontal="right" vertical="center" readingOrder="2"/>
    </xf>
    <xf numFmtId="0" fontId="74" fillId="0" borderId="0" xfId="0" applyFont="1" applyAlignment="1">
      <alignment horizontal="right" vertical="center" readingOrder="2"/>
    </xf>
    <xf numFmtId="0" fontId="23" fillId="2" borderId="0" xfId="1" applyFont="1" applyFill="1" applyBorder="1" applyAlignment="1">
      <alignment horizontal="right" vertical="center" wrapText="1" readingOrder="2"/>
    </xf>
    <xf numFmtId="3" fontId="16" fillId="2" borderId="0" xfId="1" applyNumberFormat="1" applyFont="1" applyFill="1" applyBorder="1" applyAlignment="1">
      <alignment horizontal="center" vertical="center" wrapText="1"/>
    </xf>
    <xf numFmtId="0" fontId="30" fillId="3" borderId="2" xfId="1" applyFont="1" applyFill="1" applyBorder="1" applyAlignment="1">
      <alignment horizontal="center" vertical="center" wrapText="1"/>
    </xf>
    <xf numFmtId="0" fontId="31" fillId="2" borderId="0" xfId="1" applyFont="1" applyFill="1" applyBorder="1" applyAlignment="1">
      <alignment horizontal="left" vertical="center" wrapText="1"/>
    </xf>
    <xf numFmtId="0" fontId="32" fillId="2" borderId="0" xfId="1" applyFont="1" applyFill="1" applyBorder="1" applyAlignment="1">
      <alignment horizontal="centerContinuous" vertical="center" wrapText="1"/>
    </xf>
    <xf numFmtId="0" fontId="32" fillId="2" borderId="0" xfId="1" applyFont="1" applyFill="1" applyBorder="1" applyAlignment="1">
      <alignment horizontal="left" vertical="center" wrapText="1"/>
    </xf>
    <xf numFmtId="0" fontId="58" fillId="0" borderId="0" xfId="1" applyFont="1" applyFill="1" applyBorder="1" applyAlignment="1">
      <alignment horizontal="center" vertical="center"/>
    </xf>
    <xf numFmtId="3" fontId="31" fillId="2" borderId="0" xfId="1" applyNumberFormat="1" applyFont="1" applyFill="1" applyBorder="1" applyAlignment="1">
      <alignment horizontal="center" vertical="center" wrapText="1"/>
    </xf>
    <xf numFmtId="3" fontId="32" fillId="2" borderId="0" xfId="1" applyNumberFormat="1" applyFont="1" applyFill="1" applyBorder="1" applyAlignment="1">
      <alignment horizontal="center" vertical="center" wrapText="1"/>
    </xf>
    <xf numFmtId="0" fontId="7" fillId="0" borderId="0" xfId="1" applyFont="1" applyBorder="1" applyAlignment="1">
      <alignment vertical="center" wrapText="1"/>
    </xf>
    <xf numFmtId="0" fontId="7" fillId="0" borderId="0" xfId="1" applyFont="1" applyBorder="1" applyAlignment="1">
      <alignment vertical="center"/>
    </xf>
    <xf numFmtId="0" fontId="8" fillId="0" borderId="0" xfId="1" applyFont="1" applyBorder="1" applyAlignment="1">
      <alignment vertical="center"/>
    </xf>
    <xf numFmtId="0" fontId="16" fillId="2" borderId="0" xfId="1" applyFont="1" applyFill="1" applyBorder="1" applyAlignment="1">
      <alignment horizontal="left" vertical="center" wrapText="1"/>
    </xf>
    <xf numFmtId="0" fontId="76" fillId="2" borderId="0" xfId="1" applyFont="1" applyFill="1" applyBorder="1" applyAlignment="1">
      <alignment vertical="center" wrapText="1"/>
    </xf>
    <xf numFmtId="0" fontId="77" fillId="2" borderId="0" xfId="1" applyFont="1" applyFill="1" applyBorder="1" applyAlignment="1">
      <alignment horizontal="left" vertical="center" wrapText="1"/>
    </xf>
    <xf numFmtId="3" fontId="78" fillId="2" borderId="0" xfId="1" applyNumberFormat="1" applyFont="1" applyFill="1" applyBorder="1" applyAlignment="1">
      <alignment horizontal="center" vertical="center" wrapText="1"/>
    </xf>
    <xf numFmtId="3" fontId="16" fillId="2" borderId="0" xfId="1" applyNumberFormat="1" applyFont="1" applyFill="1" applyBorder="1" applyAlignment="1">
      <alignment vertical="center" wrapText="1"/>
    </xf>
    <xf numFmtId="0" fontId="30" fillId="3" borderId="2" xfId="1" applyFont="1" applyFill="1" applyBorder="1" applyAlignment="1">
      <alignment horizontal="center" vertical="center" wrapText="1" readingOrder="1"/>
    </xf>
    <xf numFmtId="0" fontId="30" fillId="2" borderId="0" xfId="1" applyFont="1" applyFill="1" applyBorder="1" applyAlignment="1">
      <alignment horizontal="right" vertical="center" wrapText="1" indent="1"/>
    </xf>
    <xf numFmtId="3" fontId="17" fillId="2" borderId="0" xfId="1" applyNumberFormat="1" applyFont="1" applyFill="1" applyBorder="1" applyAlignment="1">
      <alignment horizontal="left" vertical="center" wrapText="1" indent="1"/>
    </xf>
    <xf numFmtId="3" fontId="17" fillId="3" borderId="0" xfId="1" applyNumberFormat="1" applyFont="1" applyFill="1" applyBorder="1" applyAlignment="1">
      <alignment horizontal="left" vertical="center" wrapText="1" indent="2"/>
    </xf>
    <xf numFmtId="3" fontId="17" fillId="3" borderId="0" xfId="1" applyNumberFormat="1" applyFont="1" applyFill="1" applyBorder="1" applyAlignment="1">
      <alignment horizontal="left" vertical="center" wrapText="1" indent="1"/>
    </xf>
    <xf numFmtId="3" fontId="17" fillId="2" borderId="6" xfId="1" applyNumberFormat="1" applyFont="1" applyFill="1" applyBorder="1" applyAlignment="1">
      <alignment horizontal="left" vertical="center" wrapText="1" indent="1"/>
    </xf>
    <xf numFmtId="0" fontId="30" fillId="3" borderId="0" xfId="1" applyFont="1" applyFill="1" applyBorder="1" applyAlignment="1">
      <alignment horizontal="right" vertical="center" wrapText="1" indent="1"/>
    </xf>
    <xf numFmtId="3" fontId="30" fillId="3" borderId="0" xfId="1" applyNumberFormat="1" applyFont="1" applyFill="1" applyBorder="1" applyAlignment="1">
      <alignment horizontal="left" vertical="center" wrapText="1" indent="1"/>
    </xf>
    <xf numFmtId="3" fontId="17" fillId="3" borderId="0" xfId="1" applyNumberFormat="1" applyFont="1" applyFill="1" applyBorder="1" applyAlignment="1">
      <alignment horizontal="right" vertical="center" wrapText="1" indent="3"/>
    </xf>
    <xf numFmtId="0" fontId="17" fillId="3" borderId="5" xfId="1" applyFont="1" applyFill="1" applyBorder="1" applyAlignment="1">
      <alignment horizontal="right" vertical="center" wrapText="1" indent="1"/>
    </xf>
    <xf numFmtId="3" fontId="17" fillId="3" borderId="5" xfId="1" applyNumberFormat="1" applyFont="1" applyFill="1" applyBorder="1" applyAlignment="1">
      <alignment horizontal="left" vertical="center" wrapText="1" indent="2"/>
    </xf>
    <xf numFmtId="3" fontId="17" fillId="3" borderId="5" xfId="1" applyNumberFormat="1" applyFont="1" applyFill="1" applyBorder="1" applyAlignment="1">
      <alignment horizontal="left" vertical="center" wrapText="1" indent="1"/>
    </xf>
    <xf numFmtId="0" fontId="79" fillId="0" borderId="0" xfId="0" applyFont="1" applyAlignment="1">
      <alignment horizontal="center" vertical="center" readingOrder="2"/>
    </xf>
    <xf numFmtId="0" fontId="80" fillId="0" borderId="0" xfId="0" applyFont="1" applyAlignment="1">
      <alignment horizontal="justify" vertical="center" readingOrder="2"/>
    </xf>
    <xf numFmtId="0" fontId="81" fillId="0" borderId="0" xfId="0" applyFont="1" applyAlignment="1">
      <alignment horizontal="justify" vertical="center" readingOrder="2"/>
    </xf>
    <xf numFmtId="0" fontId="82" fillId="0" borderId="0" xfId="0" applyFont="1" applyAlignment="1">
      <alignment horizontal="center" vertical="center"/>
    </xf>
    <xf numFmtId="0" fontId="80" fillId="0" borderId="0" xfId="0" applyFont="1" applyAlignment="1">
      <alignment horizontal="justify" vertical="center"/>
    </xf>
    <xf numFmtId="0" fontId="83" fillId="0" borderId="0" xfId="0" applyFont="1" applyAlignment="1">
      <alignment horizontal="justify" vertical="center"/>
    </xf>
    <xf numFmtId="3" fontId="23" fillId="2" borderId="0" xfId="1" applyNumberFormat="1" applyFont="1" applyFill="1" applyBorder="1" applyAlignment="1">
      <alignment horizontal="left" vertical="center" wrapText="1"/>
    </xf>
    <xf numFmtId="0" fontId="18" fillId="2" borderId="0" xfId="1"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9" xfId="1" applyFont="1" applyFill="1" applyBorder="1" applyAlignment="1">
      <alignment horizontal="center" wrapText="1"/>
    </xf>
    <xf numFmtId="0" fontId="19" fillId="3" borderId="10" xfId="1" applyFont="1" applyFill="1" applyBorder="1" applyAlignment="1">
      <alignment horizont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9" fillId="3" borderId="13"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70" fillId="2" borderId="4" xfId="1" applyFont="1" applyFill="1" applyBorder="1" applyAlignment="1">
      <alignment horizontal="right" wrapText="1" readingOrder="2"/>
    </xf>
    <xf numFmtId="0" fontId="44" fillId="2" borderId="4" xfId="1" applyFont="1" applyFill="1" applyBorder="1" applyAlignment="1">
      <alignment horizontal="left" wrapText="1"/>
    </xf>
    <xf numFmtId="49" fontId="33" fillId="2" borderId="0" xfId="1" applyNumberFormat="1" applyFont="1" applyFill="1" applyBorder="1" applyAlignment="1">
      <alignment horizontal="center" vertical="center" wrapText="1"/>
    </xf>
    <xf numFmtId="0" fontId="30" fillId="3" borderId="3" xfId="1" applyFont="1" applyFill="1" applyBorder="1" applyAlignment="1">
      <alignment horizontal="center" vertical="center" wrapText="1" readingOrder="2"/>
    </xf>
    <xf numFmtId="0" fontId="30" fillId="3" borderId="6" xfId="1" applyFont="1" applyFill="1" applyBorder="1" applyAlignment="1">
      <alignment horizontal="center" vertical="center" wrapText="1" readingOrder="2"/>
    </xf>
    <xf numFmtId="0" fontId="30" fillId="3" borderId="1" xfId="1" applyFont="1" applyFill="1" applyBorder="1" applyAlignment="1">
      <alignment horizontal="center" vertical="center" wrapText="1" readingOrder="2"/>
    </xf>
    <xf numFmtId="0" fontId="30" fillId="3" borderId="9" xfId="1" applyFont="1" applyFill="1" applyBorder="1" applyAlignment="1">
      <alignment horizontal="center" vertical="center" wrapText="1"/>
    </xf>
    <xf numFmtId="0" fontId="30" fillId="3" borderId="13" xfId="1" applyFont="1" applyFill="1" applyBorder="1" applyAlignment="1">
      <alignment horizontal="center" vertical="center" wrapText="1"/>
    </xf>
    <xf numFmtId="0" fontId="68" fillId="2" borderId="0" xfId="1" applyFont="1" applyFill="1" applyBorder="1" applyAlignment="1">
      <alignment horizontal="center" vertical="center" wrapText="1"/>
    </xf>
    <xf numFmtId="49" fontId="21" fillId="2" borderId="0" xfId="1" applyNumberFormat="1" applyFont="1" applyFill="1" applyBorder="1" applyAlignment="1">
      <alignment horizontal="center" vertical="center" wrapText="1"/>
    </xf>
    <xf numFmtId="0" fontId="30" fillId="3" borderId="7" xfId="1" applyFont="1" applyFill="1" applyBorder="1" applyAlignment="1">
      <alignment horizontal="center" vertical="center" wrapText="1"/>
    </xf>
    <xf numFmtId="0" fontId="30" fillId="3" borderId="8" xfId="1" applyFont="1" applyFill="1" applyBorder="1" applyAlignment="1">
      <alignment horizontal="center" vertical="center" wrapText="1"/>
    </xf>
    <xf numFmtId="0" fontId="30" fillId="3" borderId="12" xfId="1" applyFont="1" applyFill="1" applyBorder="1" applyAlignment="1">
      <alignment horizontal="center" vertical="center" wrapText="1"/>
    </xf>
    <xf numFmtId="0" fontId="30" fillId="3" borderId="3" xfId="1" applyFont="1" applyFill="1" applyBorder="1" applyAlignment="1">
      <alignment horizontal="center" vertical="center" wrapText="1"/>
    </xf>
    <xf numFmtId="0" fontId="30" fillId="3" borderId="6" xfId="1" applyFont="1" applyFill="1" applyBorder="1" applyAlignment="1">
      <alignment horizontal="center" vertical="center" wrapText="1"/>
    </xf>
    <xf numFmtId="0" fontId="30" fillId="3" borderId="1" xfId="1" applyFont="1" applyFill="1" applyBorder="1" applyAlignment="1">
      <alignment horizontal="center" vertical="center" wrapText="1"/>
    </xf>
    <xf numFmtId="0" fontId="30" fillId="3" borderId="9" xfId="1" applyFont="1" applyFill="1" applyBorder="1" applyAlignment="1">
      <alignment horizontal="center" wrapText="1"/>
    </xf>
    <xf numFmtId="0" fontId="30" fillId="3" borderId="10" xfId="1" applyFont="1" applyFill="1" applyBorder="1" applyAlignment="1">
      <alignment horizontal="center" wrapText="1"/>
    </xf>
    <xf numFmtId="0" fontId="30" fillId="3" borderId="10" xfId="1" applyFont="1" applyFill="1" applyBorder="1" applyAlignment="1">
      <alignment horizontal="center" vertical="center" wrapText="1"/>
    </xf>
    <xf numFmtId="0" fontId="30" fillId="3" borderId="11" xfId="1" applyFont="1" applyFill="1" applyBorder="1" applyAlignment="1">
      <alignment horizontal="center" vertical="center" wrapText="1"/>
    </xf>
    <xf numFmtId="0" fontId="30" fillId="3" borderId="15" xfId="1" applyFont="1" applyFill="1" applyBorder="1" applyAlignment="1">
      <alignment horizontal="center" vertical="center" wrapText="1"/>
    </xf>
    <xf numFmtId="0" fontId="30" fillId="3" borderId="14" xfId="1" applyFont="1" applyFill="1" applyBorder="1" applyAlignment="1">
      <alignment horizontal="center" vertical="center" wrapText="1"/>
    </xf>
    <xf numFmtId="0" fontId="30" fillId="3" borderId="9" xfId="1" applyFont="1" applyFill="1" applyBorder="1" applyAlignment="1">
      <alignment horizontal="center" vertical="center" wrapText="1" readingOrder="1"/>
    </xf>
    <xf numFmtId="0" fontId="30" fillId="3" borderId="13" xfId="1" applyFont="1" applyFill="1" applyBorder="1" applyAlignment="1">
      <alignment horizontal="center" vertical="center" wrapText="1" readingOrder="1"/>
    </xf>
    <xf numFmtId="3" fontId="30" fillId="3" borderId="3" xfId="1" applyNumberFormat="1" applyFont="1" applyFill="1" applyBorder="1" applyAlignment="1">
      <alignment horizontal="center" vertical="center" wrapText="1"/>
    </xf>
    <xf numFmtId="3" fontId="30" fillId="3" borderId="6" xfId="1" applyNumberFormat="1" applyFont="1" applyFill="1" applyBorder="1" applyAlignment="1">
      <alignment horizontal="center" vertical="center" wrapText="1"/>
    </xf>
    <xf numFmtId="3" fontId="30" fillId="3" borderId="1" xfId="1" applyNumberFormat="1" applyFont="1" applyFill="1" applyBorder="1" applyAlignment="1">
      <alignment horizontal="center" vertical="center" wrapText="1"/>
    </xf>
    <xf numFmtId="3" fontId="30" fillId="3" borderId="9" xfId="1" applyNumberFormat="1" applyFont="1" applyFill="1" applyBorder="1" applyAlignment="1">
      <alignment horizontal="center" wrapText="1"/>
    </xf>
    <xf numFmtId="3" fontId="30" fillId="3" borderId="10" xfId="1" applyNumberFormat="1" applyFont="1" applyFill="1" applyBorder="1" applyAlignment="1">
      <alignment horizontal="center" wrapText="1"/>
    </xf>
    <xf numFmtId="3" fontId="30" fillId="3" borderId="9" xfId="1" applyNumberFormat="1" applyFont="1" applyFill="1" applyBorder="1" applyAlignment="1">
      <alignment horizontal="center" vertical="center" wrapText="1" readingOrder="1"/>
    </xf>
    <xf numFmtId="3" fontId="30" fillId="3" borderId="13" xfId="1" applyNumberFormat="1" applyFont="1" applyFill="1" applyBorder="1" applyAlignment="1">
      <alignment horizontal="center" vertical="center" wrapText="1" readingOrder="1"/>
    </xf>
    <xf numFmtId="3" fontId="30" fillId="3" borderId="9" xfId="1" applyNumberFormat="1" applyFont="1" applyFill="1" applyBorder="1" applyAlignment="1">
      <alignment horizontal="center" vertical="center" wrapText="1"/>
    </xf>
    <xf numFmtId="3" fontId="30" fillId="3" borderId="13" xfId="1" applyNumberFormat="1" applyFont="1" applyFill="1" applyBorder="1" applyAlignment="1">
      <alignment horizontal="center" vertical="center" wrapText="1"/>
    </xf>
    <xf numFmtId="3" fontId="30" fillId="3" borderId="10" xfId="1" applyNumberFormat="1" applyFont="1" applyFill="1" applyBorder="1" applyAlignment="1">
      <alignment horizontal="center" vertical="center" wrapText="1"/>
    </xf>
    <xf numFmtId="0" fontId="21" fillId="2" borderId="5" xfId="1" applyFont="1" applyFill="1" applyBorder="1" applyAlignment="1">
      <alignment horizontal="right" vertical="center" wrapText="1" indent="1"/>
    </xf>
    <xf numFmtId="0" fontId="23" fillId="2" borderId="0" xfId="1" applyFont="1" applyFill="1" applyBorder="1" applyAlignment="1">
      <alignment horizontal="right" vertical="center" wrapText="1" indent="1" readingOrder="2"/>
    </xf>
    <xf numFmtId="0" fontId="23" fillId="2" borderId="0" xfId="1" applyFont="1" applyFill="1" applyBorder="1" applyAlignment="1">
      <alignment horizontal="left" vertical="center" wrapText="1"/>
    </xf>
    <xf numFmtId="49" fontId="68" fillId="2" borderId="0" xfId="1" applyNumberFormat="1" applyFont="1" applyFill="1" applyBorder="1" applyAlignment="1">
      <alignment horizontal="center" vertical="center" wrapText="1"/>
    </xf>
    <xf numFmtId="0" fontId="30" fillId="14" borderId="7" xfId="1" applyFont="1" applyFill="1" applyBorder="1" applyAlignment="1">
      <alignment horizontal="center" vertical="center" wrapText="1"/>
    </xf>
    <xf numFmtId="0" fontId="30" fillId="14" borderId="8" xfId="1" applyFont="1" applyFill="1" applyBorder="1" applyAlignment="1">
      <alignment horizontal="center" vertical="center" wrapText="1"/>
    </xf>
    <xf numFmtId="0" fontId="30" fillId="14" borderId="12" xfId="1" applyFont="1" applyFill="1" applyBorder="1" applyAlignment="1">
      <alignment horizontal="center" vertical="center" wrapText="1"/>
    </xf>
    <xf numFmtId="0" fontId="30" fillId="14" borderId="9" xfId="1" applyFont="1" applyFill="1" applyBorder="1" applyAlignment="1">
      <alignment horizontal="center" wrapText="1" readingOrder="2"/>
    </xf>
    <xf numFmtId="0" fontId="30" fillId="14" borderId="10" xfId="1" applyFont="1" applyFill="1" applyBorder="1" applyAlignment="1">
      <alignment horizontal="center" wrapText="1" readingOrder="2"/>
    </xf>
    <xf numFmtId="0" fontId="30" fillId="14" borderId="9" xfId="1" applyFont="1" applyFill="1" applyBorder="1" applyAlignment="1">
      <alignment horizontal="center" wrapText="1" readingOrder="1"/>
    </xf>
    <xf numFmtId="0" fontId="30" fillId="14" borderId="10" xfId="1" applyFont="1" applyFill="1" applyBorder="1" applyAlignment="1">
      <alignment horizontal="center" wrapText="1" readingOrder="1"/>
    </xf>
    <xf numFmtId="0" fontId="30" fillId="14" borderId="3" xfId="1" applyFont="1" applyFill="1" applyBorder="1" applyAlignment="1">
      <alignment horizontal="center" wrapText="1" readingOrder="2"/>
    </xf>
    <xf numFmtId="0" fontId="30" fillId="14" borderId="1" xfId="1" applyFont="1" applyFill="1" applyBorder="1" applyAlignment="1">
      <alignment horizontal="center" wrapText="1" readingOrder="2"/>
    </xf>
    <xf numFmtId="0" fontId="30" fillId="14" borderId="9" xfId="1" applyFont="1" applyFill="1" applyBorder="1" applyAlignment="1">
      <alignment horizontal="center" wrapText="1"/>
    </xf>
    <xf numFmtId="0" fontId="30" fillId="14" borderId="10" xfId="1" applyFont="1" applyFill="1" applyBorder="1" applyAlignment="1">
      <alignment horizontal="center" wrapText="1"/>
    </xf>
    <xf numFmtId="0" fontId="23" fillId="2" borderId="0" xfId="1" applyFont="1" applyFill="1" applyBorder="1" applyAlignment="1">
      <alignment horizontal="right" vertical="center" wrapText="1" readingOrder="2"/>
    </xf>
    <xf numFmtId="0" fontId="30" fillId="14" borderId="11" xfId="1" applyFont="1" applyFill="1" applyBorder="1" applyAlignment="1">
      <alignment horizontal="center" vertical="center" wrapText="1"/>
    </xf>
    <xf numFmtId="0" fontId="30" fillId="14" borderId="15" xfId="1" applyFont="1" applyFill="1" applyBorder="1" applyAlignment="1">
      <alignment horizontal="center" vertical="center" wrapText="1"/>
    </xf>
    <xf numFmtId="0" fontId="30" fillId="14" borderId="14" xfId="1" applyFont="1" applyFill="1" applyBorder="1" applyAlignment="1">
      <alignment horizontal="center" vertical="center" wrapText="1"/>
    </xf>
    <xf numFmtId="0" fontId="30" fillId="2" borderId="5" xfId="1" applyFont="1" applyFill="1" applyBorder="1" applyAlignment="1">
      <alignment horizontal="right" vertical="center" wrapText="1" indent="1"/>
    </xf>
    <xf numFmtId="0" fontId="23" fillId="2" borderId="0" xfId="1" applyFont="1" applyFill="1" applyBorder="1" applyAlignment="1">
      <alignment horizontal="left" vertical="top" wrapText="1"/>
    </xf>
    <xf numFmtId="0" fontId="21" fillId="2" borderId="0"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9" fillId="3" borderId="8" xfId="1" applyFont="1" applyFill="1" applyBorder="1" applyAlignment="1">
      <alignment horizontal="center" vertical="center" wrapText="1"/>
    </xf>
    <xf numFmtId="0" fontId="19" fillId="3" borderId="12"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3" borderId="15" xfId="1" applyFont="1" applyFill="1" applyBorder="1" applyAlignment="1">
      <alignment horizontal="center" vertical="center" wrapText="1"/>
    </xf>
    <xf numFmtId="0" fontId="19" fillId="3" borderId="14" xfId="1" applyFont="1" applyFill="1" applyBorder="1" applyAlignment="1">
      <alignment horizontal="center" vertical="center" wrapText="1"/>
    </xf>
    <xf numFmtId="0" fontId="23" fillId="2" borderId="0" xfId="1" applyFont="1" applyFill="1" applyBorder="1" applyAlignment="1">
      <alignment horizontal="right" vertical="top" wrapText="1" readingOrder="2"/>
    </xf>
    <xf numFmtId="0" fontId="23" fillId="2" borderId="0" xfId="1" applyFont="1" applyFill="1" applyBorder="1" applyAlignment="1">
      <alignment horizontal="right" vertical="center" wrapText="1"/>
    </xf>
    <xf numFmtId="0" fontId="19" fillId="3" borderId="6" xfId="1" applyFont="1" applyFill="1" applyBorder="1" applyAlignment="1">
      <alignment horizontal="center" vertical="center" wrapText="1"/>
    </xf>
    <xf numFmtId="0" fontId="18" fillId="2" borderId="0" xfId="1"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19" fillId="3" borderId="2" xfId="1" applyFont="1" applyFill="1" applyBorder="1" applyAlignment="1">
      <alignment horizontal="center" vertical="center" wrapText="1"/>
    </xf>
    <xf numFmtId="0" fontId="75" fillId="0" borderId="0" xfId="1" applyFont="1" applyAlignment="1">
      <alignment horizontal="left" vertical="center" wrapText="1" readingOrder="1"/>
    </xf>
    <xf numFmtId="0" fontId="21" fillId="3" borderId="7"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15" xfId="1" applyFont="1" applyFill="1" applyBorder="1" applyAlignment="1">
      <alignment horizontal="center" vertical="center" wrapText="1"/>
    </xf>
    <xf numFmtId="0" fontId="18" fillId="2" borderId="0" xfId="1" quotePrefix="1" applyFont="1" applyFill="1" applyBorder="1" applyAlignment="1">
      <alignment horizontal="center" vertical="center" wrapText="1"/>
    </xf>
    <xf numFmtId="0" fontId="19" fillId="3" borderId="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22" fillId="2" borderId="0" xfId="1" applyFont="1" applyFill="1" applyBorder="1" applyAlignment="1">
      <alignment horizontal="left" vertical="center" wrapText="1"/>
    </xf>
    <xf numFmtId="0" fontId="16" fillId="3" borderId="5" xfId="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23" fillId="2" borderId="0" xfId="2" applyFont="1" applyFill="1" applyAlignment="1">
      <alignment horizontal="right" vertical="center" wrapText="1" indent="1"/>
    </xf>
    <xf numFmtId="0" fontId="23" fillId="2" borderId="0" xfId="2" applyFont="1" applyFill="1" applyAlignment="1">
      <alignment horizontal="left" vertical="center" wrapText="1"/>
    </xf>
    <xf numFmtId="0" fontId="18" fillId="2" borderId="0" xfId="1" applyFont="1" applyFill="1" applyAlignment="1">
      <alignment horizontal="center" vertical="center" wrapText="1"/>
    </xf>
    <xf numFmtId="0" fontId="21" fillId="2" borderId="0" xfId="1" applyFont="1" applyFill="1" applyBorder="1" applyAlignment="1">
      <alignment vertical="center" wrapText="1"/>
    </xf>
    <xf numFmtId="0" fontId="21" fillId="2" borderId="5" xfId="1" applyFont="1" applyFill="1" applyBorder="1" applyAlignment="1">
      <alignment horizontal="right" vertical="center" wrapText="1" indent="2"/>
    </xf>
    <xf numFmtId="0" fontId="30" fillId="3" borderId="2" xfId="1" applyFont="1" applyFill="1" applyBorder="1" applyAlignment="1">
      <alignment horizontal="center" vertical="center" wrapText="1"/>
    </xf>
    <xf numFmtId="0" fontId="51" fillId="3" borderId="2" xfId="1" applyFont="1" applyFill="1" applyBorder="1" applyAlignment="1">
      <alignment horizontal="center" vertical="center" textRotation="90" wrapText="1"/>
    </xf>
    <xf numFmtId="0" fontId="23" fillId="2" borderId="0" xfId="2" applyFont="1" applyFill="1" applyAlignment="1">
      <alignment horizontal="right" vertical="center" wrapText="1" indent="2"/>
    </xf>
    <xf numFmtId="0" fontId="19" fillId="2" borderId="0" xfId="1" applyFont="1" applyFill="1" applyBorder="1" applyAlignment="1">
      <alignment horizontal="right" vertical="center" wrapText="1" indent="3"/>
    </xf>
    <xf numFmtId="0" fontId="18" fillId="2" borderId="0" xfId="5" applyFont="1" applyFill="1" applyAlignment="1">
      <alignment horizontal="center" vertical="center" wrapText="1"/>
    </xf>
    <xf numFmtId="0" fontId="21" fillId="2" borderId="0" xfId="1" applyFont="1" applyFill="1" applyBorder="1" applyAlignment="1">
      <alignment horizontal="right" vertical="center" wrapText="1" indent="2"/>
    </xf>
    <xf numFmtId="0" fontId="19" fillId="2" borderId="5" xfId="1" applyFont="1" applyFill="1" applyBorder="1" applyAlignment="1">
      <alignment horizontal="right" vertical="center" wrapText="1" indent="2"/>
    </xf>
    <xf numFmtId="0" fontId="23" fillId="2" borderId="0" xfId="0" applyFont="1" applyFill="1" applyAlignment="1">
      <alignment horizontal="left" vertical="center" wrapText="1"/>
    </xf>
    <xf numFmtId="0" fontId="21" fillId="2" borderId="5" xfId="0" applyFont="1" applyFill="1" applyBorder="1" applyAlignment="1">
      <alignment vertical="center" wrapText="1"/>
    </xf>
    <xf numFmtId="0" fontId="30" fillId="3" borderId="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3" fillId="2" borderId="0" xfId="0" applyFont="1" applyFill="1" applyAlignment="1">
      <alignment horizontal="right" vertical="center" wrapText="1" indent="1"/>
    </xf>
    <xf numFmtId="0" fontId="28" fillId="2" borderId="0" xfId="1" applyFont="1" applyFill="1" applyAlignment="1">
      <alignment horizontal="right" vertical="top" wrapText="1" readingOrder="2"/>
    </xf>
    <xf numFmtId="0" fontId="28" fillId="2" borderId="0" xfId="1" applyFont="1" applyFill="1" applyBorder="1" applyAlignment="1">
      <alignment vertical="center" wrapText="1"/>
    </xf>
    <xf numFmtId="0" fontId="28" fillId="2" borderId="0" xfId="1" applyFont="1" applyFill="1" applyAlignment="1">
      <alignment horizontal="right" vertical="center" wrapText="1"/>
    </xf>
    <xf numFmtId="0" fontId="28" fillId="2" borderId="0" xfId="1" applyFont="1" applyFill="1" applyBorder="1" applyAlignment="1">
      <alignment horizontal="left" vertical="center" wrapText="1"/>
    </xf>
    <xf numFmtId="0" fontId="28" fillId="2" borderId="0" xfId="1" applyFont="1" applyFill="1" applyAlignment="1">
      <alignment horizontal="right" vertical="center" wrapText="1" readingOrder="2"/>
    </xf>
    <xf numFmtId="0" fontId="19" fillId="3" borderId="0" xfId="3" applyFont="1" applyFill="1" applyBorder="1" applyAlignment="1">
      <alignment horizontal="right" vertical="center" wrapText="1" indent="1"/>
    </xf>
    <xf numFmtId="0" fontId="37" fillId="0" borderId="0" xfId="3" applyFont="1" applyFill="1" applyBorder="1" applyAlignment="1">
      <alignment horizontal="right" vertical="center" wrapText="1" indent="1"/>
    </xf>
    <xf numFmtId="0" fontId="18" fillId="2" borderId="0" xfId="3" applyFont="1" applyFill="1" applyAlignment="1">
      <alignment horizontal="center" vertical="center" wrapText="1"/>
    </xf>
    <xf numFmtId="0" fontId="21" fillId="2" borderId="0" xfId="3" applyFont="1" applyFill="1" applyAlignment="1">
      <alignment horizontal="right" wrapText="1" indent="1"/>
    </xf>
    <xf numFmtId="0" fontId="19" fillId="3" borderId="1" xfId="3" applyFont="1" applyFill="1" applyBorder="1" applyAlignment="1">
      <alignment horizontal="center" vertical="center" wrapText="1"/>
    </xf>
    <xf numFmtId="0" fontId="19" fillId="3" borderId="2" xfId="3" applyFont="1" applyFill="1" applyBorder="1" applyAlignment="1">
      <alignment horizontal="center" vertical="center" wrapText="1"/>
    </xf>
    <xf numFmtId="0" fontId="19" fillId="2" borderId="4" xfId="3" applyFont="1" applyFill="1" applyBorder="1" applyAlignment="1">
      <alignment horizontal="right" vertical="center" wrapText="1" indent="1"/>
    </xf>
    <xf numFmtId="0" fontId="37" fillId="0" borderId="4" xfId="3" applyFont="1" applyFill="1" applyBorder="1" applyAlignment="1">
      <alignment horizontal="right" vertical="center" wrapText="1" indent="1"/>
    </xf>
    <xf numFmtId="0" fontId="19" fillId="2" borderId="0" xfId="3" applyFont="1" applyFill="1" applyBorder="1" applyAlignment="1">
      <alignment horizontal="right" vertical="center" wrapText="1" indent="1"/>
    </xf>
    <xf numFmtId="0" fontId="37" fillId="0" borderId="0" xfId="3" applyFont="1" applyFill="1" applyBorder="1" applyAlignment="1">
      <alignment horizontal="right" vertical="center" wrapText="1"/>
    </xf>
    <xf numFmtId="0" fontId="23" fillId="2" borderId="0" xfId="1" applyFont="1" applyFill="1" applyAlignment="1">
      <alignment horizontal="right" vertical="center" wrapText="1" readingOrder="2"/>
    </xf>
    <xf numFmtId="0" fontId="23" fillId="2" borderId="0" xfId="3" applyFont="1" applyFill="1" applyBorder="1" applyAlignment="1">
      <alignment horizontal="left" vertical="top" wrapText="1"/>
    </xf>
    <xf numFmtId="0" fontId="19" fillId="2" borderId="5" xfId="3" applyFont="1" applyFill="1" applyBorder="1" applyAlignment="1">
      <alignment horizontal="right" vertical="center" wrapText="1" indent="1"/>
    </xf>
    <xf numFmtId="0" fontId="37" fillId="0" borderId="0" xfId="3" applyFont="1" applyFill="1" applyBorder="1" applyAlignment="1">
      <alignment horizontal="center" vertical="center" wrapText="1"/>
    </xf>
    <xf numFmtId="0" fontId="19" fillId="3" borderId="6" xfId="3" applyFont="1" applyFill="1" applyBorder="1" applyAlignment="1">
      <alignment horizontal="right" vertical="center" wrapText="1" indent="1"/>
    </xf>
    <xf numFmtId="0" fontId="31" fillId="2" borderId="0" xfId="3" applyFont="1" applyFill="1" applyAlignment="1">
      <alignment horizontal="right" vertical="center" wrapText="1"/>
    </xf>
    <xf numFmtId="0" fontId="23" fillId="2" borderId="0" xfId="1" applyFont="1" applyFill="1" applyAlignment="1">
      <alignment horizontal="right" vertical="center" wrapText="1"/>
    </xf>
  </cellXfs>
  <cellStyles count="8">
    <cellStyle name="Currency 2" xfId="6"/>
    <cellStyle name="Normal" xfId="0" builtinId="0"/>
    <cellStyle name="Normal 2" xfId="1"/>
    <cellStyle name="Normal 2_Book1" xfId="5"/>
    <cellStyle name="Normal 3" xfId="7"/>
    <cellStyle name="Normal 3_Book1" xfId="2"/>
    <cellStyle name="Normal_chap4-new table (2)"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worksheet" Target="worksheets/sheet23.xml"/><Relationship Id="rId21" Type="http://schemas.openxmlformats.org/officeDocument/2006/relationships/worksheet" Target="worksheets/sheet19.xml"/><Relationship Id="rId34" Type="http://schemas.openxmlformats.org/officeDocument/2006/relationships/calcChain" Target="calcChain.xml"/><Relationship Id="rId7" Type="http://schemas.openxmlformats.org/officeDocument/2006/relationships/worksheet" Target="worksheets/sheet6.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worksheet" Target="worksheets/sheet2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29"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9.xml"/><Relationship Id="rId24" Type="http://schemas.openxmlformats.org/officeDocument/2006/relationships/worksheet" Target="worksheets/sheet2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4.xml"/><Relationship Id="rId15" Type="http://schemas.openxmlformats.org/officeDocument/2006/relationships/worksheet" Target="worksheets/sheet13.xml"/><Relationship Id="rId23" Type="http://schemas.openxmlformats.org/officeDocument/2006/relationships/worksheet" Target="worksheets/sheet20.xml"/><Relationship Id="rId28" Type="http://schemas.openxmlformats.org/officeDocument/2006/relationships/worksheet" Target="worksheets/sheet25.xml"/><Relationship Id="rId36" Type="http://schemas.openxmlformats.org/officeDocument/2006/relationships/customXml" Target="../customXml/item2.xml"/><Relationship Id="rId10" Type="http://schemas.openxmlformats.org/officeDocument/2006/relationships/worksheet" Target="worksheets/sheet8.xml"/><Relationship Id="rId19" Type="http://schemas.openxmlformats.org/officeDocument/2006/relationships/worksheet" Target="worksheets/sheet17.xml"/><Relationship Id="rId31"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chartsheet" Target="chartsheets/sheet2.xml"/><Relationship Id="rId14" Type="http://schemas.openxmlformats.org/officeDocument/2006/relationships/worksheet" Target="worksheets/sheet12.xml"/><Relationship Id="rId22" Type="http://schemas.openxmlformats.org/officeDocument/2006/relationships/chartsheet" Target="chartsheets/sheet3.xml"/><Relationship Id="rId27" Type="http://schemas.openxmlformats.org/officeDocument/2006/relationships/worksheet" Target="worksheets/sheet24.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7.xml"/><Relationship Id="rId3" Type="http://schemas.openxmlformats.org/officeDocument/2006/relationships/chartsheet" Target="chartsheets/sheet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hPercent val="52"/>
      <c:rotY val="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6.5414306507900311E-2"/>
          <c:y val="0.15334420880913541"/>
          <c:w val="0.93458569349209974"/>
          <c:h val="0.61453724022202139"/>
        </c:manualLayout>
      </c:layout>
      <c:bar3DChart>
        <c:barDir val="col"/>
        <c:grouping val="clustered"/>
        <c:varyColors val="0"/>
        <c:ser>
          <c:idx val="0"/>
          <c:order val="0"/>
          <c:spPr>
            <a:solidFill>
              <a:srgbClr val="FF0000"/>
            </a:solidFill>
            <a:ln w="25400">
              <a:noFill/>
            </a:ln>
          </c:spPr>
          <c:invertIfNegative val="0"/>
          <c:dLbls>
            <c:dLbl>
              <c:idx val="0"/>
              <c:layout>
                <c:manualLayout>
                  <c:x val="3.5294700260136741E-3"/>
                  <c:y val="6.1288015996369136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0196835828373838E-3"/>
                  <c:y val="5.2729787243152521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4966077353538353E-4"/>
                  <c:y val="6.912692194063018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1275806118019932E-3"/>
                  <c:y val="4.5240266663241317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1380734733352559E-3"/>
                  <c:y val="6.7695127016137663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2139296960798879E-4"/>
                  <c:y val="6.8669638154936997E-3"/>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'بيانات الرسومات'!$D$3:$I$3</c:f>
              <c:strCache>
                <c:ptCount val="6"/>
                <c:pt idx="0">
                  <c:v>أطباء الأسنان
Dentists</c:v>
                </c:pt>
                <c:pt idx="1">
                  <c:v>فنيو الأسنان
Dental Techinicians</c:v>
                </c:pt>
                <c:pt idx="2">
                  <c:v>الصيادلة ومساعديهم
Pharmacists and Dispensers</c:v>
                </c:pt>
                <c:pt idx="3">
                  <c:v>الممرضون
Nurses</c:v>
                </c:pt>
                <c:pt idx="4">
                  <c:v>الفنيون
Technicians</c:v>
                </c:pt>
                <c:pt idx="5">
                  <c:v>آخرون ( يشمل الإداريون والكتبة والعمال )
Others (Including administrations, clerks and laborers)</c:v>
                </c:pt>
              </c:strCache>
            </c:strRef>
          </c:cat>
          <c:val>
            <c:numRef>
              <c:f>'بيانات الرسومات'!$D$4:$I$4</c:f>
              <c:numCache>
                <c:formatCode>General</c:formatCode>
                <c:ptCount val="6"/>
                <c:pt idx="0">
                  <c:v>2085</c:v>
                </c:pt>
                <c:pt idx="1">
                  <c:v>608</c:v>
                </c:pt>
                <c:pt idx="2">
                  <c:v>883</c:v>
                </c:pt>
                <c:pt idx="3">
                  <c:v>16998</c:v>
                </c:pt>
                <c:pt idx="4">
                  <c:v>6843</c:v>
                </c:pt>
                <c:pt idx="5">
                  <c:v>8587</c:v>
                </c:pt>
              </c:numCache>
            </c:numRef>
          </c:val>
        </c:ser>
        <c:dLbls>
          <c:showLegendKey val="0"/>
          <c:showVal val="0"/>
          <c:showCatName val="0"/>
          <c:showSerName val="0"/>
          <c:showPercent val="0"/>
          <c:showBubbleSize val="0"/>
        </c:dLbls>
        <c:gapWidth val="150"/>
        <c:shape val="box"/>
        <c:axId val="1520328128"/>
        <c:axId val="1520322688"/>
        <c:axId val="0"/>
      </c:bar3DChart>
      <c:catAx>
        <c:axId val="1520328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a:pPr>
            <a:endParaRPr lang="ar-AE"/>
          </a:p>
        </c:txPr>
        <c:crossAx val="1520322688"/>
        <c:crosses val="autoZero"/>
        <c:auto val="1"/>
        <c:lblAlgn val="ctr"/>
        <c:lblOffset val="100"/>
        <c:tickLblSkip val="1"/>
        <c:tickMarkSkip val="1"/>
        <c:noMultiLvlLbl val="0"/>
      </c:catAx>
      <c:valAx>
        <c:axId val="1520322688"/>
        <c:scaling>
          <c:orientation val="minMax"/>
        </c:scaling>
        <c:delete val="0"/>
        <c:axPos val="l"/>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ar-AE"/>
          </a:p>
        </c:txPr>
        <c:crossAx val="1520328128"/>
        <c:crosses val="autoZero"/>
        <c:crossBetween val="between"/>
      </c:valAx>
      <c:spPr>
        <a:noFill/>
        <a:ln w="25400">
          <a:noFill/>
        </a:ln>
      </c:spPr>
    </c:plotArea>
    <c:plotVisOnly val="1"/>
    <c:dispBlanksAs val="gap"/>
    <c:showDLblsOverMax val="0"/>
  </c:chart>
  <c:spPr>
    <a:noFill/>
    <a:ln w="9525">
      <a:noFill/>
    </a:ln>
  </c:spPr>
  <c:txPr>
    <a:bodyPr/>
    <a:lstStyle/>
    <a:p>
      <a:pPr>
        <a:defRPr sz="900" b="1" i="0" u="none" strike="noStrike" baseline="0">
          <a:solidFill>
            <a:srgbClr val="000000"/>
          </a:solidFill>
          <a:latin typeface="Dubai" panose="020B0503030403030204" pitchFamily="34" charset="-78"/>
          <a:ea typeface="WinSoft Pro"/>
          <a:cs typeface="Dubai" panose="020B0503030403030204" pitchFamily="34" charset="-78"/>
        </a:defRPr>
      </a:pPr>
      <a:endParaRPr lang="ar-A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76646706586827"/>
          <c:y val="0.14525993883792049"/>
          <c:w val="0.81137724550898205"/>
          <c:h val="0.71100917431192656"/>
        </c:manualLayout>
      </c:layout>
      <c:barChart>
        <c:barDir val="col"/>
        <c:grouping val="clustered"/>
        <c:varyColors val="0"/>
        <c:ser>
          <c:idx val="0"/>
          <c:order val="0"/>
          <c:tx>
            <c:strRef>
              <c:f>'بيانات الرسومات'!$C$9</c:f>
              <c:strCache>
                <c:ptCount val="1"/>
                <c:pt idx="0">
                  <c:v>مرضى القسم الداخلي
Inpatients</c:v>
                </c:pt>
              </c:strCache>
            </c:strRef>
          </c:tx>
          <c:spPr>
            <a:solidFill>
              <a:srgbClr val="C0C0C0"/>
            </a:solidFill>
            <a:ln w="25400">
              <a:noFill/>
            </a:ln>
          </c:spPr>
          <c:invertIfNegative val="0"/>
          <c:dLbls>
            <c:dLbl>
              <c:idx val="0"/>
              <c:layout>
                <c:manualLayout>
                  <c:x val="8.4597209779915025E-4"/>
                  <c:y val="4.9745158002038785E-3"/>
                </c:manualLayout>
              </c:layout>
              <c:numFmt formatCode="#,##0" sourceLinked="0"/>
              <c:spPr>
                <a:noFill/>
                <a:ln w="25400">
                  <a:noFill/>
                </a:ln>
              </c:spPr>
              <c:txPr>
                <a:bodyPr/>
                <a:lstStyle/>
                <a:p>
                  <a:pPr>
                    <a:defRPr/>
                  </a:pPr>
                  <a:endParaRPr lang="ar-AE"/>
                </a:p>
              </c:txPr>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3.8399840738470633E-3"/>
                  <c:y val="5.577467954120419E-3"/>
                </c:manualLayout>
              </c:layout>
              <c:numFmt formatCode="#,##0" sourceLinked="0"/>
              <c:spPr>
                <a:noFill/>
                <a:ln w="25400">
                  <a:noFill/>
                </a:ln>
              </c:spPr>
              <c:txPr>
                <a:bodyPr/>
                <a:lstStyle/>
                <a:p>
                  <a:pPr>
                    <a:defRPr/>
                  </a:pPr>
                  <a:endParaRPr lang="ar-AE"/>
                </a:p>
              </c:txPr>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3.146043870264801E-3"/>
                  <c:y val="-2.0034192973587069E-4"/>
                </c:manualLayout>
              </c:layout>
              <c:numFmt formatCode="#,##0" sourceLinked="0"/>
              <c:spPr>
                <a:noFill/>
                <a:ln w="25400">
                  <a:noFill/>
                </a:ln>
              </c:spPr>
              <c:txPr>
                <a:bodyPr/>
                <a:lstStyle/>
                <a:p>
                  <a:pPr>
                    <a:defRPr/>
                  </a:pPr>
                  <a:endParaRPr lang="ar-AE"/>
                </a:p>
              </c:txPr>
              <c:dLblPos val="outEnd"/>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'بيانات الرسومات'!$B$10:$B$12</c:f>
              <c:numCache>
                <c:formatCode>General</c:formatCode>
                <c:ptCount val="3"/>
                <c:pt idx="0">
                  <c:v>2014</c:v>
                </c:pt>
                <c:pt idx="1">
                  <c:v>2015</c:v>
                </c:pt>
                <c:pt idx="2">
                  <c:v>2016</c:v>
                </c:pt>
              </c:numCache>
            </c:numRef>
          </c:cat>
          <c:val>
            <c:numRef>
              <c:f>'بيانات الرسومات'!$C$10:$C$12</c:f>
              <c:numCache>
                <c:formatCode>General</c:formatCode>
                <c:ptCount val="3"/>
                <c:pt idx="0">
                  <c:v>235258</c:v>
                </c:pt>
                <c:pt idx="1">
                  <c:v>254587</c:v>
                </c:pt>
                <c:pt idx="2">
                  <c:v>256038</c:v>
                </c:pt>
              </c:numCache>
            </c:numRef>
          </c:val>
        </c:ser>
        <c:ser>
          <c:idx val="1"/>
          <c:order val="1"/>
          <c:tx>
            <c:strRef>
              <c:f>'بيانات الرسومات'!$D$9</c:f>
              <c:strCache>
                <c:ptCount val="1"/>
                <c:pt idx="0">
                  <c:v>المترددون على العيادات التخصصية
Attendants to Speciality Clinics</c:v>
                </c:pt>
              </c:strCache>
            </c:strRef>
          </c:tx>
          <c:spPr>
            <a:solidFill>
              <a:srgbClr val="FF0000"/>
            </a:solidFill>
            <a:ln w="25400">
              <a:noFill/>
            </a:ln>
          </c:spPr>
          <c:invertIfNegative val="0"/>
          <c:dLbls>
            <c:dLbl>
              <c:idx val="0"/>
              <c:layout>
                <c:manualLayout>
                  <c:x val="4.4101822601516375E-3"/>
                  <c:y val="-2.0612102386284208E-3"/>
                </c:manualLayout>
              </c:layout>
              <c:numFmt formatCode="#,##0" sourceLinked="0"/>
              <c:spPr>
                <a:noFill/>
                <a:ln w="25400">
                  <a:noFill/>
                </a:ln>
              </c:spPr>
              <c:txPr>
                <a:bodyPr/>
                <a:lstStyle/>
                <a:p>
                  <a:pPr>
                    <a:defRPr/>
                  </a:pPr>
                  <a:endParaRPr lang="ar-AE"/>
                </a:p>
              </c:txPr>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5.4081862521675062E-3"/>
                  <c:y val="-7.4277412571131622E-4"/>
                </c:manualLayout>
              </c:layout>
              <c:numFmt formatCode="#,##0" sourceLinked="0"/>
              <c:spPr>
                <a:noFill/>
                <a:ln w="25400">
                  <a:noFill/>
                </a:ln>
              </c:spPr>
              <c:txPr>
                <a:bodyPr/>
                <a:lstStyle/>
                <a:p>
                  <a:pPr>
                    <a:defRPr/>
                  </a:pPr>
                  <a:endParaRPr lang="ar-AE"/>
                </a:p>
              </c:txPr>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3.4121782681355581E-3"/>
                  <c:y val="4.4723767327249338E-3"/>
                </c:manualLayout>
              </c:layout>
              <c:numFmt formatCode="#,##0" sourceLinked="0"/>
              <c:spPr>
                <a:noFill/>
                <a:ln w="25400">
                  <a:noFill/>
                </a:ln>
              </c:spPr>
              <c:txPr>
                <a:bodyPr/>
                <a:lstStyle/>
                <a:p>
                  <a:pPr>
                    <a:defRPr/>
                  </a:pPr>
                  <a:endParaRPr lang="ar-AE"/>
                </a:p>
              </c:txPr>
              <c:dLblPos val="outEnd"/>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'بيانات الرسومات'!$B$10:$B$12</c:f>
              <c:numCache>
                <c:formatCode>General</c:formatCode>
                <c:ptCount val="3"/>
                <c:pt idx="0">
                  <c:v>2014</c:v>
                </c:pt>
                <c:pt idx="1">
                  <c:v>2015</c:v>
                </c:pt>
                <c:pt idx="2">
                  <c:v>2016</c:v>
                </c:pt>
              </c:numCache>
            </c:numRef>
          </c:cat>
          <c:val>
            <c:numRef>
              <c:f>'بيانات الرسومات'!$D$10:$D$12</c:f>
              <c:numCache>
                <c:formatCode>General</c:formatCode>
                <c:ptCount val="3"/>
                <c:pt idx="0">
                  <c:v>3598735</c:v>
                </c:pt>
                <c:pt idx="1">
                  <c:v>3505567</c:v>
                </c:pt>
                <c:pt idx="2">
                  <c:v>4198270</c:v>
                </c:pt>
              </c:numCache>
            </c:numRef>
          </c:val>
        </c:ser>
        <c:dLbls>
          <c:showLegendKey val="0"/>
          <c:showVal val="0"/>
          <c:showCatName val="0"/>
          <c:showSerName val="0"/>
          <c:showPercent val="0"/>
          <c:showBubbleSize val="0"/>
        </c:dLbls>
        <c:gapWidth val="150"/>
        <c:axId val="1520332480"/>
        <c:axId val="1520336288"/>
      </c:barChart>
      <c:catAx>
        <c:axId val="1520332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ar-AE"/>
          </a:p>
        </c:txPr>
        <c:crossAx val="1520336288"/>
        <c:crosses val="autoZero"/>
        <c:auto val="1"/>
        <c:lblAlgn val="ctr"/>
        <c:lblOffset val="100"/>
        <c:tickLblSkip val="1"/>
        <c:tickMarkSkip val="1"/>
        <c:noMultiLvlLbl val="0"/>
      </c:catAx>
      <c:valAx>
        <c:axId val="15203362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ar-AE"/>
          </a:p>
        </c:txPr>
        <c:crossAx val="1520332480"/>
        <c:crosses val="autoZero"/>
        <c:crossBetween val="between"/>
      </c:valAx>
      <c:spPr>
        <a:noFill/>
        <a:ln w="25400">
          <a:noFill/>
        </a:ln>
      </c:spPr>
    </c:plotArea>
    <c:legend>
      <c:legendPos val="b"/>
      <c:layout>
        <c:manualLayout>
          <c:xMode val="edge"/>
          <c:yMode val="edge"/>
          <c:x val="0.33360594189990517"/>
          <c:y val="0.95314666311872309"/>
          <c:w val="0.42702492518765484"/>
          <c:h val="4.5843463115497647E-2"/>
        </c:manualLayout>
      </c:layout>
      <c:overlay val="0"/>
      <c:spPr>
        <a:solidFill>
          <a:srgbClr val="FFFFFF"/>
        </a:solidFill>
        <a:ln w="25400">
          <a:noFill/>
        </a:ln>
      </c:spPr>
      <c:txPr>
        <a:bodyPr/>
        <a:lstStyle/>
        <a:p>
          <a:pPr>
            <a:defRPr sz="1000"/>
          </a:pPr>
          <a:endParaRPr lang="ar-AE"/>
        </a:p>
      </c:txPr>
    </c:legend>
    <c:plotVisOnly val="1"/>
    <c:dispBlanksAs val="gap"/>
    <c:showDLblsOverMax val="0"/>
  </c:chart>
  <c:spPr>
    <a:noFill/>
    <a:ln w="9525">
      <a:noFill/>
    </a:ln>
  </c:spPr>
  <c:txPr>
    <a:bodyPr/>
    <a:lstStyle/>
    <a:p>
      <a:pPr>
        <a:defRPr sz="1000" b="1" i="0" u="none" strike="noStrike" baseline="0">
          <a:solidFill>
            <a:srgbClr val="000000"/>
          </a:solidFill>
          <a:latin typeface="Dubai" panose="020B0503030403030204" pitchFamily="34" charset="-78"/>
          <a:ea typeface="WinSoft Pro"/>
          <a:cs typeface="Dubai" panose="020B0503030403030204" pitchFamily="34" charset="-78"/>
        </a:defRPr>
      </a:pPr>
      <a:endParaRPr lang="ar-A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4022061273531E-2"/>
          <c:y val="0.19802935870801167"/>
          <c:w val="0.88709374579847888"/>
          <c:h val="0.64336590662323556"/>
        </c:manualLayout>
      </c:layout>
      <c:barChart>
        <c:barDir val="col"/>
        <c:grouping val="clustered"/>
        <c:varyColors val="0"/>
        <c:ser>
          <c:idx val="0"/>
          <c:order val="0"/>
          <c:tx>
            <c:strRef>
              <c:f>'بيانات الرسومات'!$E$43</c:f>
              <c:strCache>
                <c:ptCount val="1"/>
                <c:pt idx="0">
                  <c:v>المهام الإنقاذية وحوادث أخرى
  Rescue Operations and Other Accidents</c:v>
                </c:pt>
              </c:strCache>
            </c:strRef>
          </c:tx>
          <c:spPr>
            <a:solidFill>
              <a:srgbClr val="FF0000"/>
            </a:solidFill>
            <a:ln>
              <a:noFill/>
            </a:ln>
            <a:effectLst/>
          </c:spPr>
          <c:invertIfNegative val="0"/>
          <c:dLbls>
            <c:dLbl>
              <c:idx val="0"/>
              <c:layout>
                <c:manualLayout>
                  <c:x val="-1.4798372179060304E-3"/>
                  <c:y val="8.6720867208672087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ar-A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'بيانات الرسومات'!$F$42:$H$42</c:f>
              <c:numCache>
                <c:formatCode>General</c:formatCode>
                <c:ptCount val="3"/>
                <c:pt idx="0">
                  <c:v>2014</c:v>
                </c:pt>
                <c:pt idx="1">
                  <c:v>2015</c:v>
                </c:pt>
                <c:pt idx="2">
                  <c:v>2016</c:v>
                </c:pt>
              </c:numCache>
            </c:numRef>
          </c:cat>
          <c:val>
            <c:numRef>
              <c:f>'بيانات الرسومات'!$F$43:$H$43</c:f>
              <c:numCache>
                <c:formatCode>General</c:formatCode>
                <c:ptCount val="3"/>
                <c:pt idx="0">
                  <c:v>29</c:v>
                </c:pt>
                <c:pt idx="1">
                  <c:v>27</c:v>
                </c:pt>
                <c:pt idx="2">
                  <c:v>42</c:v>
                </c:pt>
              </c:numCache>
            </c:numRef>
          </c:val>
        </c:ser>
        <c:ser>
          <c:idx val="1"/>
          <c:order val="1"/>
          <c:tx>
            <c:strRef>
              <c:f>'بيانات الرسومات'!$E$44</c:f>
              <c:strCache>
                <c:ptCount val="1"/>
                <c:pt idx="0">
                  <c:v>حوادث الحريق  
 Fire Accidents</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ar-A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'بيانات الرسومات'!$F$42:$H$42</c:f>
              <c:numCache>
                <c:formatCode>General</c:formatCode>
                <c:ptCount val="3"/>
                <c:pt idx="0">
                  <c:v>2014</c:v>
                </c:pt>
                <c:pt idx="1">
                  <c:v>2015</c:v>
                </c:pt>
                <c:pt idx="2">
                  <c:v>2016</c:v>
                </c:pt>
              </c:numCache>
            </c:numRef>
          </c:cat>
          <c:val>
            <c:numRef>
              <c:f>'بيانات الرسومات'!$F$44:$H$44</c:f>
              <c:numCache>
                <c:formatCode>General</c:formatCode>
                <c:ptCount val="3"/>
                <c:pt idx="0">
                  <c:v>27</c:v>
                </c:pt>
                <c:pt idx="1">
                  <c:v>35</c:v>
                </c:pt>
                <c:pt idx="2">
                  <c:v>25</c:v>
                </c:pt>
              </c:numCache>
            </c:numRef>
          </c:val>
        </c:ser>
        <c:dLbls>
          <c:showLegendKey val="0"/>
          <c:showVal val="0"/>
          <c:showCatName val="0"/>
          <c:showSerName val="0"/>
          <c:showPercent val="0"/>
          <c:showBubbleSize val="0"/>
        </c:dLbls>
        <c:gapWidth val="199"/>
        <c:axId val="1520336832"/>
        <c:axId val="1520337376"/>
      </c:barChart>
      <c:catAx>
        <c:axId val="1520336832"/>
        <c:scaling>
          <c:orientation val="minMax"/>
        </c:scaling>
        <c:delete val="0"/>
        <c:axPos val="b"/>
        <c:numFmt formatCode="General" sourceLinked="1"/>
        <c:majorTickMark val="none"/>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900" b="1" i="0" u="none" strike="noStrike" kern="1200" cap="none" spc="0" normalizeH="0" baseline="0">
                <a:solidFill>
                  <a:schemeClr val="tx1">
                    <a:lumMod val="65000"/>
                    <a:lumOff val="35000"/>
                  </a:schemeClr>
                </a:solidFill>
                <a:latin typeface="Dubai" panose="020B0503030403030204" pitchFamily="34" charset="-78"/>
                <a:ea typeface="+mn-ea"/>
                <a:cs typeface="Dubai" panose="020B0503030403030204" pitchFamily="34" charset="-78"/>
              </a:defRPr>
            </a:pPr>
            <a:endParaRPr lang="ar-AE"/>
          </a:p>
        </c:txPr>
        <c:crossAx val="1520337376"/>
        <c:crosses val="autoZero"/>
        <c:auto val="0"/>
        <c:lblAlgn val="ctr"/>
        <c:lblOffset val="100"/>
        <c:noMultiLvlLbl val="0"/>
      </c:catAx>
      <c:valAx>
        <c:axId val="1520337376"/>
        <c:scaling>
          <c:orientation val="minMax"/>
          <c:max val="45"/>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Dubai" panose="020B0503030403030204" pitchFamily="34" charset="-78"/>
                <a:ea typeface="+mn-ea"/>
                <a:cs typeface="Dubai" panose="020B0503030403030204" pitchFamily="34" charset="-78"/>
              </a:defRPr>
            </a:pPr>
            <a:endParaRPr lang="ar-AE"/>
          </a:p>
        </c:txPr>
        <c:crossAx val="1520336832"/>
        <c:crosses val="autoZero"/>
        <c:crossBetween val="between"/>
      </c:valAx>
      <c:spPr>
        <a:noFill/>
        <a:ln>
          <a:noFill/>
        </a:ln>
        <a:effectLst/>
      </c:spPr>
    </c:plotArea>
    <c:legend>
      <c:legendPos val="b"/>
      <c:layout>
        <c:manualLayout>
          <c:xMode val="edge"/>
          <c:yMode val="edge"/>
          <c:x val="0.22887291093067708"/>
          <c:y val="0.91297271880102948"/>
          <c:w val="0.51404333923738366"/>
          <c:h val="7.8341070558362619E-2"/>
        </c:manualLayout>
      </c:layout>
      <c:overlay val="0"/>
      <c:spPr>
        <a:noFill/>
        <a:ln>
          <a:noFill/>
        </a:ln>
        <a:effectLst/>
      </c:spPr>
      <c:txPr>
        <a:bodyPr rot="0" spcFirstLastPara="1" vertOverflow="ellipsis" vert="horz" wrap="square" anchor="ctr" anchorCtr="1"/>
        <a:lstStyle/>
        <a:p>
          <a:pPr>
            <a:defRPr sz="800" b="1" i="0" u="none" strike="noStrike" kern="1200" baseline="0">
              <a:solidFill>
                <a:schemeClr val="tx1">
                  <a:lumMod val="65000"/>
                  <a:lumOff val="35000"/>
                </a:schemeClr>
              </a:solidFill>
              <a:latin typeface="Dubai" panose="020B0503030403030204" pitchFamily="34" charset="-78"/>
              <a:ea typeface="+mn-ea"/>
              <a:cs typeface="Dubai" panose="020B0503030403030204" pitchFamily="34" charset="-78"/>
            </a:defRPr>
          </a:pPr>
          <a:endParaRPr lang="ar-A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1">
          <a:latin typeface="Dubai" panose="020B0503030403030204" pitchFamily="34" charset="-78"/>
          <a:cs typeface="Dubai" panose="020B0503030403030204" pitchFamily="34" charset="-78"/>
        </a:defRPr>
      </a:pPr>
      <a:endParaRPr lang="ar-AE"/>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7924099675543"/>
          <c:y val="0.30453845138942925"/>
          <c:w val="0.59646930008228549"/>
          <c:h val="0.44889508197480232"/>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Lbls>
            <c:dLbl>
              <c:idx val="0"/>
              <c:layout>
                <c:manualLayout>
                  <c:x val="-3.6321466707945262E-2"/>
                  <c:y val="-4.1419341874404415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2.2817460495700285E-3"/>
                  <c:y val="-3.7682451037090108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4.0192499310589762E-2"/>
                  <c:y val="-6.0706474382330129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1.5270847789024964E-2"/>
                  <c:y val="7.225840892375144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7.5288765408377492E-2"/>
                  <c:y val="6.52474415940439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1.7842453670927419E-3"/>
                  <c:y val="2.358192208772930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4914553062508252"/>
                      <c:h val="9.945540573542036E-2"/>
                    </c:manualLayout>
                  </c15:layout>
                </c:ext>
              </c:extLst>
            </c:dLbl>
            <c:dLbl>
              <c:idx val="6"/>
              <c:layout>
                <c:manualLayout>
                  <c:x val="-1.7907753856821591E-2"/>
                  <c:y val="-1.5853517694218461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1.08760043426972E-2"/>
                  <c:y val="-2.1589617418149066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8"/>
              <c:layout>
                <c:manualLayout>
                  <c:x val="9.020445535182002E-2"/>
                  <c:y val="-1.9398868905852164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9"/>
              <c:layout>
                <c:manualLayout>
                  <c:x val="0.16286524061709146"/>
                  <c:y val="1.6092901753135103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ar-A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'بيانات الرسومات'!$B$48:$K$48</c:f>
              <c:strCache>
                <c:ptCount val="10"/>
                <c:pt idx="0">
                  <c:v>منشآت سكنية</c:v>
                </c:pt>
                <c:pt idx="1">
                  <c:v>شقق وبنايات</c:v>
                </c:pt>
                <c:pt idx="2">
                  <c:v>منشآت تجارية</c:v>
                </c:pt>
                <c:pt idx="3">
                  <c:v>منشآت حكومية</c:v>
                </c:pt>
                <c:pt idx="4">
                  <c:v>منشآت صناعية</c:v>
                </c:pt>
                <c:pt idx="5">
                  <c:v>وسائل نقل ( بحرية / جوية )</c:v>
                </c:pt>
                <c:pt idx="6">
                  <c:v>مباني قيد الإنشاء</c:v>
                </c:pt>
                <c:pt idx="7">
                  <c:v>أبراج عالية</c:v>
                </c:pt>
                <c:pt idx="8">
                  <c:v>نفايات وقمامة</c:v>
                </c:pt>
                <c:pt idx="9">
                  <c:v>مواقع أخرى</c:v>
                </c:pt>
              </c:strCache>
            </c:strRef>
          </c:cat>
          <c:val>
            <c:numRef>
              <c:f>'بيانات الرسومات'!$B$49:$K$49</c:f>
              <c:numCache>
                <c:formatCode>#,##0</c:formatCode>
                <c:ptCount val="10"/>
                <c:pt idx="0">
                  <c:v>117</c:v>
                </c:pt>
                <c:pt idx="1">
                  <c:v>98</c:v>
                </c:pt>
                <c:pt idx="2">
                  <c:v>172</c:v>
                </c:pt>
                <c:pt idx="3">
                  <c:v>22</c:v>
                </c:pt>
                <c:pt idx="4">
                  <c:v>11</c:v>
                </c:pt>
                <c:pt idx="5">
                  <c:v>5</c:v>
                </c:pt>
                <c:pt idx="6">
                  <c:v>27</c:v>
                </c:pt>
                <c:pt idx="7">
                  <c:v>7</c:v>
                </c:pt>
                <c:pt idx="8">
                  <c:v>17</c:v>
                </c:pt>
                <c:pt idx="9">
                  <c:v>10</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Dubai" panose="020B0503030403030204" pitchFamily="34" charset="-78"/>
          <a:cs typeface="Dubai" panose="020B0503030403030204" pitchFamily="34" charset="-78"/>
        </a:defRPr>
      </a:pPr>
      <a:endParaRPr lang="ar-A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93382351398741"/>
          <c:y val="0.28031997571612866"/>
          <c:w val="0.58885542133572455"/>
          <c:h val="0.45111219237825712"/>
        </c:manualLayout>
      </c:layout>
      <c:pieChart>
        <c:varyColors val="1"/>
        <c:ser>
          <c:idx val="0"/>
          <c:order val="0"/>
          <c:explosion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Lbls>
            <c:dLbl>
              <c:idx val="0"/>
              <c:layout>
                <c:manualLayout>
                  <c:x val="-0.17457849412792448"/>
                  <c:y val="1.1288071887401361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9.0019184731648008E-2"/>
                  <c:y val="-3.1086926438618495E-4"/>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6.9926027721016566E-3"/>
                  <c:y val="-3.007521750581433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4.0740808937926636E-2"/>
                  <c:y val="4.4569831753840114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1.899617074527717E-2"/>
                  <c:y val="-1.036635612475839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6"/>
              <c:layout>
                <c:manualLayout>
                  <c:x val="-1.1219024093608252E-2"/>
                  <c:y val="3.0680885825629306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6.5531090289905974E-2"/>
                  <c:y val="2.484382881656302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8"/>
              <c:layout>
                <c:manualLayout>
                  <c:x val="-9.0455625139993067E-3"/>
                  <c:y val="-1.845252815634519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9"/>
              <c:layout>
                <c:manualLayout>
                  <c:x val="-7.9603467376283418E-2"/>
                  <c:y val="0.15142850765790097"/>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800" b="1"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ar-AE"/>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'بيانات الرسومات'!$M$48:$V$48</c:f>
              <c:strCache>
                <c:ptCount val="10"/>
                <c:pt idx="0">
                  <c:v>مواقع أخرى</c:v>
                </c:pt>
                <c:pt idx="1">
                  <c:v>نفايات وقمامة</c:v>
                </c:pt>
                <c:pt idx="2">
                  <c:v>أبراج عالية</c:v>
                </c:pt>
                <c:pt idx="3">
                  <c:v>مباني قيد الإنشاء</c:v>
                </c:pt>
                <c:pt idx="4">
                  <c:v>وسائل نقل</c:v>
                </c:pt>
                <c:pt idx="5">
                  <c:v>منشآت صناعية</c:v>
                </c:pt>
                <c:pt idx="6">
                  <c:v>منشآت حكومية</c:v>
                </c:pt>
                <c:pt idx="7">
                  <c:v>منشآت تجارية</c:v>
                </c:pt>
                <c:pt idx="8">
                  <c:v>شقق وبنايات</c:v>
                </c:pt>
                <c:pt idx="9">
                  <c:v>منشآت سكنية</c:v>
                </c:pt>
              </c:strCache>
            </c:strRef>
          </c:cat>
          <c:val>
            <c:numRef>
              <c:f>'بيانات الرسومات'!$M$49:$V$49</c:f>
              <c:numCache>
                <c:formatCode>General</c:formatCode>
                <c:ptCount val="10"/>
                <c:pt idx="0">
                  <c:v>3.3</c:v>
                </c:pt>
                <c:pt idx="1">
                  <c:v>3.3</c:v>
                </c:pt>
                <c:pt idx="2">
                  <c:v>1</c:v>
                </c:pt>
                <c:pt idx="3">
                  <c:v>7.5</c:v>
                </c:pt>
                <c:pt idx="4">
                  <c:v>1.9</c:v>
                </c:pt>
                <c:pt idx="5">
                  <c:v>3.1</c:v>
                </c:pt>
                <c:pt idx="6">
                  <c:v>2.6</c:v>
                </c:pt>
                <c:pt idx="7">
                  <c:v>33</c:v>
                </c:pt>
                <c:pt idx="8">
                  <c:v>19.100000000000001</c:v>
                </c:pt>
                <c:pt idx="9">
                  <c:v>25.2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b="1">
          <a:latin typeface="Dubai" panose="020B0503030403030204" pitchFamily="34" charset="-78"/>
          <a:cs typeface="Dubai" panose="020B0503030403030204" pitchFamily="34" charset="-78"/>
        </a:defRPr>
      </a:pPr>
      <a:endParaRPr lang="ar-A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85402808128694"/>
          <c:y val="0.19825851510103321"/>
          <c:w val="0.48229176417238284"/>
          <c:h val="0.7240840763726446"/>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Lbls>
            <c:dLbl>
              <c:idx val="0"/>
              <c:layout>
                <c:manualLayout>
                  <c:x val="1.1408730247849724E-2"/>
                  <c:y val="6.8513547340163822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2.2817460495700285E-3"/>
                  <c:y val="-3.7682451037090108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3.422619074354917E-2"/>
                  <c:y val="-9.2493288909221164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1.8253968396559579E-2"/>
                  <c:y val="0.1267500625793030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3.6507936793119117E-2"/>
                  <c:y val="9.2493288909221164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3.1615657664789229E-2"/>
                  <c:y val="5.309813405781464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6"/>
              <c:layout>
                <c:manualLayout>
                  <c:x val="-3.8789682842689063E-2"/>
                  <c:y val="6.8513547340163829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1.5972222346989612E-2"/>
                  <c:y val="-3.4256773670081914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8"/>
              <c:layout>
                <c:manualLayout>
                  <c:x val="3.6507936793119034E-2"/>
                  <c:y val="-1.7128386835040955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9"/>
              <c:layout>
                <c:manualLayout>
                  <c:x val="9.1269841982797792E-2"/>
                  <c:y val="3.4256773670081911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00" b="1" i="0" u="none" strike="noStrike" kern="1200" baseline="0">
                    <a:solidFill>
                      <a:schemeClr val="dk1">
                        <a:lumMod val="65000"/>
                        <a:lumOff val="35000"/>
                      </a:schemeClr>
                    </a:solidFill>
                    <a:latin typeface="Dubai" panose="020B0503030403030204" pitchFamily="34" charset="-78"/>
                    <a:ea typeface="+mn-ea"/>
                    <a:cs typeface="Dubai" panose="020B0503030403030204" pitchFamily="34" charset="-78"/>
                  </a:defRPr>
                </a:pPr>
                <a:endParaRPr lang="ar-A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'بيانات الرسومات'!$B$48:$K$48</c:f>
              <c:strCache>
                <c:ptCount val="10"/>
                <c:pt idx="0">
                  <c:v>منشآت سكنية</c:v>
                </c:pt>
                <c:pt idx="1">
                  <c:v>شقق وبنايات</c:v>
                </c:pt>
                <c:pt idx="2">
                  <c:v>منشآت تجارية</c:v>
                </c:pt>
                <c:pt idx="3">
                  <c:v>منشآت حكومية</c:v>
                </c:pt>
                <c:pt idx="4">
                  <c:v>منشآت صناعية</c:v>
                </c:pt>
                <c:pt idx="5">
                  <c:v>وسائل نقل ( بحرية / جوية )</c:v>
                </c:pt>
                <c:pt idx="6">
                  <c:v>مباني قيد الإنشاء</c:v>
                </c:pt>
                <c:pt idx="7">
                  <c:v>أبراج عالية</c:v>
                </c:pt>
                <c:pt idx="8">
                  <c:v>نفايات وقمامة</c:v>
                </c:pt>
                <c:pt idx="9">
                  <c:v>مواقع أخرى</c:v>
                </c:pt>
              </c:strCache>
            </c:strRef>
          </c:cat>
          <c:val>
            <c:numRef>
              <c:f>'بيانات الرسومات'!$B$49:$K$49</c:f>
              <c:numCache>
                <c:formatCode>#,##0</c:formatCode>
                <c:ptCount val="10"/>
                <c:pt idx="0">
                  <c:v>117</c:v>
                </c:pt>
                <c:pt idx="1">
                  <c:v>98</c:v>
                </c:pt>
                <c:pt idx="2">
                  <c:v>172</c:v>
                </c:pt>
                <c:pt idx="3">
                  <c:v>22</c:v>
                </c:pt>
                <c:pt idx="4">
                  <c:v>11</c:v>
                </c:pt>
                <c:pt idx="5">
                  <c:v>5</c:v>
                </c:pt>
                <c:pt idx="6">
                  <c:v>27</c:v>
                </c:pt>
                <c:pt idx="7">
                  <c:v>7</c:v>
                </c:pt>
                <c:pt idx="8">
                  <c:v>17</c:v>
                </c:pt>
                <c:pt idx="9">
                  <c:v>10</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Dubai" panose="020B0503030403030204" pitchFamily="34" charset="-78"/>
          <a:cs typeface="Dubai" panose="020B0503030403030204" pitchFamily="34" charset="-78"/>
        </a:defRPr>
      </a:pPr>
      <a:endParaRPr lang="ar-A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85402808128694"/>
          <c:y val="0.19825851510103321"/>
          <c:w val="0.48229176417238284"/>
          <c:h val="0.7240840763726446"/>
        </c:manualLayout>
      </c:layout>
      <c:pieChart>
        <c:varyColors val="1"/>
        <c:ser>
          <c:idx val="0"/>
          <c:order val="0"/>
          <c:explosion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Lbls>
            <c:dLbl>
              <c:idx val="0"/>
              <c:layout>
                <c:manualLayout>
                  <c:x val="-0.11537639916398262"/>
                  <c:y val="6.7526304886364619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2.7713243092373167E-2"/>
                  <c:y val="-3.2342979896938365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2.2594675842040651E-3"/>
                  <c:y val="1.1259958740818105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1.7246047503797607E-3"/>
                  <c:y val="-1.0366315503267071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6"/>
              <c:layout>
                <c:manualLayout>
                  <c:x val="-2.3386998682874732E-3"/>
                  <c:y val="7.3766971938577341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7.9513998871344277E-2"/>
                  <c:y val="-0.1724448223179374"/>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8"/>
              <c:layout>
                <c:manualLayout>
                  <c:x val="-3.8646489803200304E-2"/>
                  <c:y val="-0.11142757416726369"/>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9"/>
              <c:layout>
                <c:manualLayout>
                  <c:x val="-4.1122094434462055E-2"/>
                  <c:y val="0.1514284265405298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Dubai" panose="020B0503030403030204" pitchFamily="34" charset="-78"/>
                    <a:ea typeface="+mn-ea"/>
                    <a:cs typeface="Dubai" panose="020B0503030403030204" pitchFamily="34" charset="-78"/>
                  </a:defRPr>
                </a:pPr>
                <a:endParaRPr lang="ar-AE"/>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'بيانات الرسومات'!$M$48:$V$48</c:f>
              <c:strCache>
                <c:ptCount val="10"/>
                <c:pt idx="0">
                  <c:v>مواقع أخرى</c:v>
                </c:pt>
                <c:pt idx="1">
                  <c:v>نفايات وقمامة</c:v>
                </c:pt>
                <c:pt idx="2">
                  <c:v>أبراج عالية</c:v>
                </c:pt>
                <c:pt idx="3">
                  <c:v>مباني قيد الإنشاء</c:v>
                </c:pt>
                <c:pt idx="4">
                  <c:v>وسائل نقل</c:v>
                </c:pt>
                <c:pt idx="5">
                  <c:v>منشآت صناعية</c:v>
                </c:pt>
                <c:pt idx="6">
                  <c:v>منشآت حكومية</c:v>
                </c:pt>
                <c:pt idx="7">
                  <c:v>منشآت تجارية</c:v>
                </c:pt>
                <c:pt idx="8">
                  <c:v>شقق وبنايات</c:v>
                </c:pt>
                <c:pt idx="9">
                  <c:v>منشآت سكنية</c:v>
                </c:pt>
              </c:strCache>
            </c:strRef>
          </c:cat>
          <c:val>
            <c:numRef>
              <c:f>'بيانات الرسومات'!$M$49:$V$49</c:f>
              <c:numCache>
                <c:formatCode>General</c:formatCode>
                <c:ptCount val="10"/>
                <c:pt idx="0">
                  <c:v>3.3</c:v>
                </c:pt>
                <c:pt idx="1">
                  <c:v>3.3</c:v>
                </c:pt>
                <c:pt idx="2">
                  <c:v>1</c:v>
                </c:pt>
                <c:pt idx="3">
                  <c:v>7.5</c:v>
                </c:pt>
                <c:pt idx="4">
                  <c:v>1.9</c:v>
                </c:pt>
                <c:pt idx="5">
                  <c:v>3.1</c:v>
                </c:pt>
                <c:pt idx="6">
                  <c:v>2.6</c:v>
                </c:pt>
                <c:pt idx="7">
                  <c:v>33</c:v>
                </c:pt>
                <c:pt idx="8">
                  <c:v>19.100000000000001</c:v>
                </c:pt>
                <c:pt idx="9">
                  <c:v>25.2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Dubai" panose="020B0503030403030204" pitchFamily="34" charset="-78"/>
          <a:cs typeface="Dubai" panose="020B0503030403030204" pitchFamily="34" charset="-78"/>
        </a:defRPr>
      </a:pPr>
      <a:endParaRPr lang="ar-A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orientation="landscape" horizontalDpi="4294967295" r:id="rId1"/>
  <headerFooter alignWithMargins="0">
    <oddHeader>&amp;R&amp;"Arial,غامق"&amp;9شكل ( 01 - 06 ) Figure</oddHead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47" right="0.67" top="0.73" bottom="0.61" header="0.5" footer="0.5"/>
  <pageSetup paperSize="9" orientation="landscape" r:id="rId1"/>
  <headerFooter alignWithMargins="0">
    <oddHeader>&amp;R&amp;"WinSoft Pro,غامق"شكل ( 02 - 06 ) Figure</oddHead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4803149606299213" right="0.74803149606299213" top="0.98425196850393704" bottom="0.98425196850393704" header="0.51181102362204722" footer="0.51181102362204722"/>
  <pageSetup orientation="landscape" r:id="rId1"/>
  <headerFooter alignWithMargins="0">
    <oddHeader>&amp;R&amp;9شكل ( 03 - 06 ) Figure</oddHeader>
  </headerFooter>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66039</xdr:rowOff>
    </xdr:from>
    <xdr:to>
      <xdr:col>0</xdr:col>
      <xdr:colOff>1932213</xdr:colOff>
      <xdr:row>0</xdr:row>
      <xdr:rowOff>870857</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6927930" y="66039"/>
          <a:ext cx="1932213" cy="804818"/>
        </a:xfrm>
        <a:prstGeom prst="rect">
          <a:avLst/>
        </a:prstGeom>
        <a:noFill/>
      </xdr:spPr>
    </xdr:pic>
    <xdr:clientData/>
  </xdr:twoCellAnchor>
  <xdr:twoCellAnchor editAs="oneCell">
    <xdr:from>
      <xdr:col>0</xdr:col>
      <xdr:colOff>4776107</xdr:colOff>
      <xdr:row>0</xdr:row>
      <xdr:rowOff>13607</xdr:rowOff>
    </xdr:from>
    <xdr:to>
      <xdr:col>0</xdr:col>
      <xdr:colOff>7112726</xdr:colOff>
      <xdr:row>0</xdr:row>
      <xdr:rowOff>925286</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1747417" y="13607"/>
          <a:ext cx="2336619" cy="911679"/>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534525" cy="6219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cdr:x>
      <cdr:y>0</cdr:y>
    </cdr:from>
    <cdr:to>
      <cdr:x>1</cdr:x>
      <cdr:y>0.15822</cdr:y>
    </cdr:to>
    <cdr:sp macro="" textlink="">
      <cdr:nvSpPr>
        <cdr:cNvPr id="168961" name="Text Box 1"/>
        <cdr:cNvSpPr txBox="1">
          <a:spLocks xmlns:a="http://schemas.openxmlformats.org/drawingml/2006/main" noChangeArrowheads="1"/>
        </cdr:cNvSpPr>
      </cdr:nvSpPr>
      <cdr:spPr bwMode="auto">
        <a:xfrm xmlns:a="http://schemas.openxmlformats.org/drawingml/2006/main">
          <a:off x="0" y="0"/>
          <a:ext cx="9515475" cy="9810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prstShdw prst="shdw17" dist="17961" dir="2700000">
            <a:srgbClr val="FFFFCC">
              <a:gamma/>
              <a:shade val="60000"/>
              <a:invGamma/>
            </a:srgbClr>
          </a:prstShdw>
        </a:effectLst>
        <a:extLst xmlns:a="http://schemas.openxmlformats.org/drawingml/2006/main">
          <a:ext uri="{909E8E84-426E-40DD-AFC4-6F175D3DCCD1}">
            <a14:hiddenFill xmlns:a14="http://schemas.microsoft.com/office/drawing/2010/main">
              <a:solidFill>
                <a:srgbClr val="FFFFCC"/>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1">
            <a:defRPr sz="1000"/>
          </a:pPr>
          <a:r>
            <a:rPr lang="ar-AE" sz="1200" b="1" i="0" u="none" strike="noStrike" baseline="0">
              <a:solidFill>
                <a:srgbClr val="000000"/>
              </a:solidFill>
              <a:latin typeface="Dubai" panose="020B0503030403030204" pitchFamily="34" charset="-78"/>
              <a:cs typeface="Dubai" panose="020B0503030403030204" pitchFamily="34" charset="-78"/>
            </a:rPr>
            <a:t>مرضى المستشفيات الحكومية والخاصة ( خارجي / داخلي ) - إمارة دبي</a:t>
          </a:r>
        </a:p>
        <a:p xmlns:a="http://schemas.openxmlformats.org/drawingml/2006/main">
          <a:pPr algn="ctr" rtl="1">
            <a:defRPr sz="1000"/>
          </a:pPr>
          <a:r>
            <a:rPr lang="ar-AE" sz="1200" b="1" i="0" u="none" strike="noStrike" baseline="0">
              <a:solidFill>
                <a:srgbClr val="000000"/>
              </a:solidFill>
              <a:latin typeface="Dubai" panose="020B0503030403030204" pitchFamily="34" charset="-78"/>
              <a:cs typeface="Dubai" panose="020B0503030403030204" pitchFamily="34" charset="-78"/>
            </a:rPr>
            <a:t>Government and Private Hospitals Patients ( Out / In ) - Emirate of Dubai</a:t>
          </a:r>
        </a:p>
        <a:p xmlns:a="http://schemas.openxmlformats.org/drawingml/2006/main">
          <a:pPr algn="ctr" rtl="0">
            <a:defRPr sz="1000"/>
          </a:pPr>
          <a:r>
            <a:rPr lang="en-US" sz="1200" b="1" i="0" u="none" strike="noStrike" baseline="0">
              <a:solidFill>
                <a:srgbClr val="000000"/>
              </a:solidFill>
              <a:latin typeface="Dubai" panose="020B0503030403030204" pitchFamily="34" charset="-78"/>
              <a:cs typeface="Dubai" panose="020B0503030403030204" pitchFamily="34" charset="-78"/>
            </a:rPr>
            <a:t>( 2016 - 2014 )</a:t>
          </a:r>
          <a:endParaRPr lang="ar-AE" sz="900">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0.00921</cdr:x>
      <cdr:y>0.24671</cdr:y>
    </cdr:from>
    <cdr:to>
      <cdr:x>0.04396</cdr:x>
      <cdr:y>0.67127</cdr:y>
    </cdr:to>
    <cdr:sp macro="" textlink="">
      <cdr:nvSpPr>
        <cdr:cNvPr id="168962" name="Text Box 2"/>
        <cdr:cNvSpPr txBox="1">
          <a:spLocks xmlns:a="http://schemas.openxmlformats.org/drawingml/2006/main" noChangeArrowheads="1"/>
        </cdr:cNvSpPr>
      </cdr:nvSpPr>
      <cdr:spPr bwMode="auto">
        <a:xfrm xmlns:a="http://schemas.openxmlformats.org/drawingml/2006/main">
          <a:off x="87675" y="1529790"/>
          <a:ext cx="330663" cy="26326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27432" tIns="36576" rIns="27432" bIns="0" anchor="ctr" upright="1"/>
        <a:lstStyle xmlns:a="http://schemas.openxmlformats.org/drawingml/2006/main"/>
        <a:p xmlns:a="http://schemas.openxmlformats.org/drawingml/2006/main">
          <a:pPr algn="r" rtl="1">
            <a:defRPr sz="1000"/>
          </a:pPr>
          <a:r>
            <a:rPr lang="ar-AE" sz="800" b="1" i="0" u="none" strike="noStrike" baseline="0">
              <a:solidFill>
                <a:srgbClr val="000000"/>
              </a:solidFill>
              <a:latin typeface="WinSoft Pro"/>
              <a:cs typeface="WinSoft Pro"/>
            </a:rPr>
            <a:t>عدد المرضى (خارجي/ الداخلي)  (Number  of Patients (Out/In</a:t>
          </a:r>
          <a:endParaRPr lang="ar-AE" sz="800"/>
        </a:p>
      </cdr:txBody>
    </cdr:sp>
  </cdr:relSizeAnchor>
  <cdr:relSizeAnchor xmlns:cdr="http://schemas.openxmlformats.org/drawingml/2006/chartDrawing">
    <cdr:from>
      <cdr:x>0.44645</cdr:x>
      <cdr:y>0.9129</cdr:y>
    </cdr:from>
    <cdr:to>
      <cdr:x>0.59851</cdr:x>
      <cdr:y>0.95265</cdr:y>
    </cdr:to>
    <cdr:sp macro="" textlink="">
      <cdr:nvSpPr>
        <cdr:cNvPr id="168963" name="Text Box 3"/>
        <cdr:cNvSpPr txBox="1">
          <a:spLocks xmlns:a="http://schemas.openxmlformats.org/drawingml/2006/main" noChangeArrowheads="1"/>
        </cdr:cNvSpPr>
      </cdr:nvSpPr>
      <cdr:spPr bwMode="auto">
        <a:xfrm xmlns:a="http://schemas.openxmlformats.org/drawingml/2006/main">
          <a:off x="4248151" y="5660669"/>
          <a:ext cx="1446928" cy="2464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1">
            <a:defRPr sz="1000"/>
          </a:pPr>
          <a:r>
            <a:rPr lang="ar-AE" sz="1000" b="1" i="0" u="none" strike="noStrike" baseline="0">
              <a:solidFill>
                <a:srgbClr val="000000"/>
              </a:solidFill>
              <a:latin typeface="Dubai" panose="020B0503030403030204" pitchFamily="34" charset="-78"/>
              <a:cs typeface="Dubai" panose="020B0503030403030204" pitchFamily="34" charset="-78"/>
            </a:rPr>
            <a:t>السنوات   Years</a:t>
          </a:r>
          <a:endParaRPr lang="ar-AE" sz="1050">
            <a:latin typeface="Dubai" panose="020B0503030403030204" pitchFamily="34" charset="-78"/>
            <a:cs typeface="Dubai" panose="020B0503030403030204" pitchFamily="34" charset="-78"/>
          </a:endParaRPr>
        </a:p>
      </cdr:txBody>
    </cdr:sp>
  </cdr:relSizeAnchor>
</c:userShapes>
</file>

<file path=xl/drawings/drawing12.xml><?xml version="1.0" encoding="utf-8"?>
<xdr:wsDr xmlns:xdr="http://schemas.openxmlformats.org/drawingml/2006/spreadsheetDrawing" xmlns:a="http://schemas.openxmlformats.org/drawingml/2006/main">
  <xdr:oneCellAnchor>
    <xdr:from>
      <xdr:col>0</xdr:col>
      <xdr:colOff>0</xdr:colOff>
      <xdr:row>0</xdr:row>
      <xdr:rowOff>57150</xdr:rowOff>
    </xdr:from>
    <xdr:ext cx="1739900" cy="54102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946500" y="57150"/>
          <a:ext cx="1739900" cy="541020"/>
        </a:xfrm>
        <a:prstGeom prst="rect">
          <a:avLst/>
        </a:prstGeom>
        <a:noFill/>
      </xdr:spPr>
    </xdr:pic>
    <xdr:clientData/>
  </xdr:oneCellAnchor>
  <xdr:oneCellAnchor>
    <xdr:from>
      <xdr:col>5</xdr:col>
      <xdr:colOff>910397</xdr:colOff>
      <xdr:row>0</xdr:row>
      <xdr:rowOff>48315</xdr:rowOff>
    </xdr:from>
    <xdr:ext cx="1526540" cy="61277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506263" y="48315"/>
          <a:ext cx="1526540" cy="612775"/>
        </a:xfrm>
        <a:prstGeom prst="rect">
          <a:avLst/>
        </a:prstGeom>
        <a:noFill/>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16565</xdr:rowOff>
    </xdr:from>
    <xdr:ext cx="1739900" cy="58351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994875" y="16565"/>
          <a:ext cx="1739900" cy="583510"/>
        </a:xfrm>
        <a:prstGeom prst="rect">
          <a:avLst/>
        </a:prstGeom>
        <a:noFill/>
      </xdr:spPr>
    </xdr:pic>
    <xdr:clientData/>
  </xdr:oneCellAnchor>
  <xdr:oneCellAnchor>
    <xdr:from>
      <xdr:col>5</xdr:col>
      <xdr:colOff>1097585</xdr:colOff>
      <xdr:row>0</xdr:row>
      <xdr:rowOff>17256</xdr:rowOff>
    </xdr:from>
    <xdr:ext cx="1526540" cy="614432"/>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500050" y="17256"/>
          <a:ext cx="1526540" cy="614432"/>
        </a:xfrm>
        <a:prstGeom prst="rect">
          <a:avLst/>
        </a:prstGeom>
        <a:noFill/>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28575</xdr:rowOff>
    </xdr:from>
    <xdr:ext cx="1739900" cy="617008"/>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55718183" y="28575"/>
          <a:ext cx="1739900" cy="617008"/>
        </a:xfrm>
        <a:prstGeom prst="rect">
          <a:avLst/>
        </a:prstGeom>
        <a:noFill/>
      </xdr:spPr>
    </xdr:pic>
    <xdr:clientData/>
  </xdr:oneCellAnchor>
  <xdr:oneCellAnchor>
    <xdr:from>
      <xdr:col>12</xdr:col>
      <xdr:colOff>348422</xdr:colOff>
      <xdr:row>0</xdr:row>
      <xdr:rowOff>35615</xdr:rowOff>
    </xdr:from>
    <xdr:ext cx="1529715" cy="61277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48489113" y="35615"/>
          <a:ext cx="1529715" cy="612775"/>
        </a:xfrm>
        <a:prstGeom prst="rect">
          <a:avLst/>
        </a:prstGeom>
        <a:noFill/>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1826559" cy="661147"/>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8360088" y="0"/>
          <a:ext cx="1826559" cy="661147"/>
        </a:xfrm>
        <a:prstGeom prst="rect">
          <a:avLst/>
        </a:prstGeom>
        <a:noFill/>
      </xdr:spPr>
    </xdr:pic>
    <xdr:clientData/>
  </xdr:oneCellAnchor>
  <xdr:oneCellAnchor>
    <xdr:from>
      <xdr:col>4</xdr:col>
      <xdr:colOff>537882</xdr:colOff>
      <xdr:row>0</xdr:row>
      <xdr:rowOff>23103</xdr:rowOff>
    </xdr:from>
    <xdr:ext cx="1757862" cy="660456"/>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11290638" y="23103"/>
          <a:ext cx="1757862" cy="660456"/>
        </a:xfrm>
        <a:prstGeom prst="rect">
          <a:avLst/>
        </a:prstGeom>
        <a:noFill/>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28574</xdr:rowOff>
    </xdr:from>
    <xdr:ext cx="1866900" cy="600076"/>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64340625" y="28574"/>
          <a:ext cx="1866900" cy="600076"/>
        </a:xfrm>
        <a:prstGeom prst="rect">
          <a:avLst/>
        </a:prstGeom>
        <a:noFill/>
      </xdr:spPr>
    </xdr:pic>
    <xdr:clientData/>
  </xdr:oneCellAnchor>
  <xdr:oneCellAnchor>
    <xdr:from>
      <xdr:col>13</xdr:col>
      <xdr:colOff>390525</xdr:colOff>
      <xdr:row>0</xdr:row>
      <xdr:rowOff>23102</xdr:rowOff>
    </xdr:from>
    <xdr:ext cx="1752258" cy="662698"/>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56949567" y="23102"/>
          <a:ext cx="1752258" cy="662698"/>
        </a:xfrm>
        <a:prstGeom prst="rect">
          <a:avLst/>
        </a:prstGeom>
        <a:noFill/>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1635125</xdr:colOff>
      <xdr:row>1</xdr:row>
      <xdr:rowOff>98425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2369975" y="57150"/>
          <a:ext cx="1635125" cy="708025"/>
        </a:xfrm>
        <a:prstGeom prst="rect">
          <a:avLst/>
        </a:prstGeom>
        <a:noFill/>
      </xdr:spPr>
    </xdr:pic>
    <xdr:clientData/>
  </xdr:twoCellAnchor>
  <xdr:twoCellAnchor editAs="oneCell">
    <xdr:from>
      <xdr:col>7</xdr:col>
      <xdr:colOff>263526</xdr:colOff>
      <xdr:row>0</xdr:row>
      <xdr:rowOff>114300</xdr:rowOff>
    </xdr:from>
    <xdr:to>
      <xdr:col>7</xdr:col>
      <xdr:colOff>1894013</xdr:colOff>
      <xdr:row>1</xdr:row>
      <xdr:rowOff>219075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5272137" y="114300"/>
          <a:ext cx="1630487" cy="77152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72707</xdr:rowOff>
    </xdr:from>
    <xdr:ext cx="1938618" cy="622057"/>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4910706" y="72707"/>
          <a:ext cx="1938618" cy="622057"/>
        </a:xfrm>
        <a:prstGeom prst="rect">
          <a:avLst/>
        </a:prstGeom>
        <a:noFill/>
      </xdr:spPr>
    </xdr:pic>
    <xdr:clientData/>
  </xdr:oneCellAnchor>
  <xdr:oneCellAnchor>
    <xdr:from>
      <xdr:col>4</xdr:col>
      <xdr:colOff>459442</xdr:colOff>
      <xdr:row>0</xdr:row>
      <xdr:rowOff>112059</xdr:rowOff>
    </xdr:from>
    <xdr:ext cx="1691747" cy="672353"/>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37436723" y="112059"/>
          <a:ext cx="1691747" cy="672353"/>
        </a:xfrm>
        <a:prstGeom prst="rect">
          <a:avLst/>
        </a:prstGeom>
        <a:noFill/>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72147</xdr:rowOff>
    </xdr:from>
    <xdr:ext cx="1905000" cy="651753"/>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8778200" y="72147"/>
          <a:ext cx="1905000" cy="651753"/>
        </a:xfrm>
        <a:prstGeom prst="rect">
          <a:avLst/>
        </a:prstGeom>
        <a:noFill/>
      </xdr:spPr>
    </xdr:pic>
    <xdr:clientData/>
  </xdr:oneCellAnchor>
  <xdr:oneCellAnchor>
    <xdr:from>
      <xdr:col>9</xdr:col>
      <xdr:colOff>57151</xdr:colOff>
      <xdr:row>0</xdr:row>
      <xdr:rowOff>28575</xdr:rowOff>
    </xdr:from>
    <xdr:ext cx="1666533" cy="73342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81387141" y="28575"/>
          <a:ext cx="1666533" cy="73342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17318</xdr:colOff>
      <xdr:row>0</xdr:row>
      <xdr:rowOff>22689</xdr:rowOff>
    </xdr:from>
    <xdr:ext cx="1868632" cy="653585"/>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296500" y="22689"/>
          <a:ext cx="1868632" cy="653585"/>
        </a:xfrm>
        <a:prstGeom prst="rect">
          <a:avLst/>
        </a:prstGeom>
        <a:noFill/>
      </xdr:spPr>
    </xdr:pic>
    <xdr:clientData/>
  </xdr:oneCellAnchor>
  <xdr:oneCellAnchor>
    <xdr:from>
      <xdr:col>5</xdr:col>
      <xdr:colOff>828675</xdr:colOff>
      <xdr:row>0</xdr:row>
      <xdr:rowOff>35502</xdr:rowOff>
    </xdr:from>
    <xdr:ext cx="1588346" cy="659823"/>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5317004" y="35502"/>
          <a:ext cx="1588346" cy="659823"/>
        </a:xfrm>
        <a:prstGeom prst="rect">
          <a:avLst/>
        </a:prstGeom>
        <a:noFill/>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24158</xdr:rowOff>
    </xdr:from>
    <xdr:to>
      <xdr:col>2</xdr:col>
      <xdr:colOff>124791</xdr:colOff>
      <xdr:row>2</xdr:row>
      <xdr:rowOff>1961</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71284" y="24158"/>
          <a:ext cx="1734516" cy="539778"/>
        </a:xfrm>
        <a:prstGeom prst="rect">
          <a:avLst/>
        </a:prstGeom>
        <a:noFill/>
      </xdr:spPr>
    </xdr:pic>
    <xdr:clientData/>
  </xdr:twoCellAnchor>
  <xdr:twoCellAnchor editAs="oneCell">
    <xdr:from>
      <xdr:col>10</xdr:col>
      <xdr:colOff>675171</xdr:colOff>
      <xdr:row>0</xdr:row>
      <xdr:rowOff>24848</xdr:rowOff>
    </xdr:from>
    <xdr:to>
      <xdr:col>12</xdr:col>
      <xdr:colOff>727407</xdr:colOff>
      <xdr:row>2</xdr:row>
      <xdr:rowOff>74406</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0834418" y="24848"/>
          <a:ext cx="1519086" cy="611533"/>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2</xdr:col>
      <xdr:colOff>283135</xdr:colOff>
      <xdr:row>3</xdr:row>
      <xdr:rowOff>22412</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3572188" y="49493"/>
          <a:ext cx="1739900" cy="634066"/>
        </a:xfrm>
        <a:prstGeom prst="rect">
          <a:avLst/>
        </a:prstGeom>
        <a:noFill/>
      </xdr:spPr>
    </xdr:pic>
    <xdr:clientData/>
  </xdr:twoCellAnchor>
  <xdr:twoCellAnchor editAs="oneCell">
    <xdr:from>
      <xdr:col>12</xdr:col>
      <xdr:colOff>493059</xdr:colOff>
      <xdr:row>0</xdr:row>
      <xdr:rowOff>22412</xdr:rowOff>
    </xdr:from>
    <xdr:to>
      <xdr:col>14</xdr:col>
      <xdr:colOff>930574</xdr:colOff>
      <xdr:row>3</xdr:row>
      <xdr:rowOff>123265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5226308" y="22412"/>
          <a:ext cx="1670162" cy="762000"/>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xdr:col>
      <xdr:colOff>162983</xdr:colOff>
      <xdr:row>1</xdr:row>
      <xdr:rowOff>677334</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57633767" y="58208"/>
          <a:ext cx="1739900" cy="661459"/>
        </a:xfrm>
        <a:prstGeom prst="rect">
          <a:avLst/>
        </a:prstGeom>
        <a:noFill/>
      </xdr:spPr>
    </xdr:pic>
    <xdr:clientData/>
  </xdr:twoCellAnchor>
  <xdr:twoCellAnchor editAs="oneCell">
    <xdr:from>
      <xdr:col>12</xdr:col>
      <xdr:colOff>518584</xdr:colOff>
      <xdr:row>0</xdr:row>
      <xdr:rowOff>10583</xdr:rowOff>
    </xdr:from>
    <xdr:to>
      <xdr:col>13</xdr:col>
      <xdr:colOff>1545589</xdr:colOff>
      <xdr:row>2</xdr:row>
      <xdr:rowOff>42334</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48747578" y="10583"/>
          <a:ext cx="1651422" cy="772584"/>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0</xdr:col>
      <xdr:colOff>1744436</xdr:colOff>
      <xdr:row>2</xdr:row>
      <xdr:rowOff>26216</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783714" y="53975"/>
          <a:ext cx="1741261" cy="543741"/>
        </a:xfrm>
        <a:prstGeom prst="rect">
          <a:avLst/>
        </a:prstGeom>
        <a:noFill/>
      </xdr:spPr>
    </xdr:pic>
    <xdr:clientData/>
  </xdr:twoCellAnchor>
  <xdr:twoCellAnchor editAs="oneCell">
    <xdr:from>
      <xdr:col>13</xdr:col>
      <xdr:colOff>312512</xdr:colOff>
      <xdr:row>1</xdr:row>
      <xdr:rowOff>13607</xdr:rowOff>
    </xdr:from>
    <xdr:to>
      <xdr:col>13</xdr:col>
      <xdr:colOff>1839052</xdr:colOff>
      <xdr:row>2</xdr:row>
      <xdr:rowOff>95703</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0541923" y="51707"/>
          <a:ext cx="1526540" cy="615496"/>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absoluteAnchor>
    <xdr:pos x="0" y="0"/>
    <xdr:ext cx="8582025" cy="58578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0.25207</cdr:x>
      <cdr:y>0.04479</cdr:y>
    </cdr:from>
    <cdr:to>
      <cdr:x>0.78632</cdr:x>
      <cdr:y>0.21173</cdr:y>
    </cdr:to>
    <cdr:sp macro="" textlink="">
      <cdr:nvSpPr>
        <cdr:cNvPr id="759809" name="Text Box 1"/>
        <cdr:cNvSpPr txBox="1">
          <a:spLocks xmlns:a="http://schemas.openxmlformats.org/drawingml/2006/main" noChangeArrowheads="1"/>
        </cdr:cNvSpPr>
      </cdr:nvSpPr>
      <cdr:spPr bwMode="auto">
        <a:xfrm xmlns:a="http://schemas.openxmlformats.org/drawingml/2006/main">
          <a:off x="2156026" y="261962"/>
          <a:ext cx="4569681" cy="9762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1">
            <a:defRPr sz="1000"/>
          </a:pPr>
          <a:r>
            <a:rPr lang="ar-AE" sz="1100" b="1" i="0" u="none" strike="noStrike" baseline="0">
              <a:solidFill>
                <a:srgbClr val="000000"/>
              </a:solidFill>
              <a:latin typeface="Dubai" panose="020B0503030403030204" pitchFamily="34" charset="-78"/>
              <a:cs typeface="Dubai" panose="020B0503030403030204" pitchFamily="34" charset="-78"/>
            </a:rPr>
            <a:t>المصابون في حوادث الحريق والمهام الإنقاذية  - إمارة دبـي</a:t>
          </a:r>
          <a:endParaRPr lang="en-US" sz="1100" b="1" i="0" u="none" strike="noStrike" baseline="0">
            <a:solidFill>
              <a:srgbClr val="000000"/>
            </a:solidFill>
            <a:latin typeface="Dubai" panose="020B0503030403030204" pitchFamily="34" charset="-78"/>
            <a:cs typeface="Dubai" panose="020B0503030403030204" pitchFamily="34" charset="-78"/>
          </a:endParaRPr>
        </a:p>
        <a:p xmlns:a="http://schemas.openxmlformats.org/drawingml/2006/main">
          <a:pPr algn="ctr" rtl="0">
            <a:defRPr sz="1000"/>
          </a:pPr>
          <a:r>
            <a:rPr lang="en-US" sz="1100" b="1" i="0" u="none" strike="noStrike" baseline="0">
              <a:solidFill>
                <a:srgbClr val="000000"/>
              </a:solidFill>
              <a:latin typeface="Dubai" panose="020B0503030403030204" pitchFamily="34" charset="-78"/>
              <a:cs typeface="Dubai" panose="020B0503030403030204" pitchFamily="34" charset="-78"/>
            </a:rPr>
            <a:t>Injured at Fire Accidents and Rescue Operations</a:t>
          </a:r>
          <a:r>
            <a:rPr lang="ar-AE" sz="1100" b="1" i="0" u="none" strike="noStrike" baseline="0">
              <a:solidFill>
                <a:srgbClr val="000000"/>
              </a:solidFill>
              <a:latin typeface="Dubai" panose="020B0503030403030204" pitchFamily="34" charset="-78"/>
              <a:cs typeface="Dubai" panose="020B0503030403030204" pitchFamily="34" charset="-78"/>
            </a:rPr>
            <a:t> - Emirate of Dubai</a:t>
          </a:r>
        </a:p>
        <a:p xmlns:a="http://schemas.openxmlformats.org/drawingml/2006/main">
          <a:pPr algn="ctr" rtl="1">
            <a:defRPr sz="1000"/>
          </a:pPr>
          <a:r>
            <a:rPr lang="en-US" sz="1100" b="1" i="0" u="none" strike="noStrike" baseline="0">
              <a:solidFill>
                <a:srgbClr val="000000"/>
              </a:solidFill>
              <a:latin typeface="Dubai" panose="020B0503030403030204" pitchFamily="34" charset="-78"/>
              <a:cs typeface="Dubai" panose="020B0503030403030204" pitchFamily="34" charset="-78"/>
            </a:rPr>
            <a:t>(2016 - 2014)</a:t>
          </a:r>
          <a:endParaRPr lang="ar-AE" sz="900">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0.01598</cdr:x>
      <cdr:y>0.30293</cdr:y>
    </cdr:from>
    <cdr:to>
      <cdr:x>0.05011</cdr:x>
      <cdr:y>0.66612</cdr:y>
    </cdr:to>
    <cdr:sp macro="" textlink="">
      <cdr:nvSpPr>
        <cdr:cNvPr id="2" name="TextBox 1"/>
        <cdr:cNvSpPr txBox="1"/>
      </cdr:nvSpPr>
      <cdr:spPr>
        <a:xfrm xmlns:a="http://schemas.openxmlformats.org/drawingml/2006/main" rot="16200000">
          <a:off x="-779399" y="2687697"/>
          <a:ext cx="2124076" cy="29197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ar-AE" sz="1000" b="0">
              <a:latin typeface="Dubai" panose="020B0503030403030204" pitchFamily="34" charset="-78"/>
              <a:cs typeface="Dubai" panose="020B0503030403030204" pitchFamily="34" charset="-78"/>
            </a:rPr>
            <a:t>عدد  المصابين  </a:t>
          </a:r>
          <a:r>
            <a:rPr lang="en-US" sz="800" b="0">
              <a:latin typeface="Dubai" panose="020B0503030403030204" pitchFamily="34" charset="-78"/>
              <a:cs typeface="Dubai" panose="020B0503030403030204" pitchFamily="34" charset="-78"/>
            </a:rPr>
            <a:t>Number</a:t>
          </a:r>
          <a:r>
            <a:rPr lang="en-US" sz="1100" b="0">
              <a:latin typeface="Dubai" panose="020B0503030403030204" pitchFamily="34" charset="-78"/>
              <a:cs typeface="Dubai" panose="020B0503030403030204" pitchFamily="34" charset="-78"/>
            </a:rPr>
            <a:t> of Injured</a:t>
          </a:r>
          <a:r>
            <a:rPr lang="en-US" sz="1000" b="0">
              <a:latin typeface="Dubai" panose="020B0503030403030204" pitchFamily="34" charset="-78"/>
              <a:cs typeface="Dubai" panose="020B0503030403030204" pitchFamily="34" charset="-78"/>
            </a:rPr>
            <a:t>  </a:t>
          </a:r>
          <a:endParaRPr lang="ar-AE" sz="1000" b="0">
            <a:latin typeface="Dubai" panose="020B0503030403030204" pitchFamily="34" charset="-78"/>
            <a:cs typeface="Dubai" panose="020B0503030403030204" pitchFamily="34" charset="-78"/>
          </a:endParaRPr>
        </a:p>
      </cdr:txBody>
    </cdr:sp>
  </cdr:relSizeAnchor>
</c:userShapes>
</file>

<file path=xl/drawings/drawing26.xml><?xml version="1.0" encoding="utf-8"?>
<xdr:wsDr xmlns:xdr="http://schemas.openxmlformats.org/drawingml/2006/spreadsheetDrawing" xmlns:a="http://schemas.openxmlformats.org/drawingml/2006/main">
  <xdr:twoCellAnchor editAs="oneCell">
    <xdr:from>
      <xdr:col>0</xdr:col>
      <xdr:colOff>1</xdr:colOff>
      <xdr:row>1</xdr:row>
      <xdr:rowOff>15875</xdr:rowOff>
    </xdr:from>
    <xdr:to>
      <xdr:col>1</xdr:col>
      <xdr:colOff>438979</xdr:colOff>
      <xdr:row>1</xdr:row>
      <xdr:rowOff>687457</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2248912" y="57288"/>
          <a:ext cx="1648239" cy="671582"/>
        </a:xfrm>
        <a:prstGeom prst="rect">
          <a:avLst/>
        </a:prstGeom>
        <a:noFill/>
      </xdr:spPr>
    </xdr:pic>
    <xdr:clientData/>
  </xdr:twoCellAnchor>
  <xdr:twoCellAnchor editAs="oneCell">
    <xdr:from>
      <xdr:col>11</xdr:col>
      <xdr:colOff>352149</xdr:colOff>
      <xdr:row>0</xdr:row>
      <xdr:rowOff>16565</xdr:rowOff>
    </xdr:from>
    <xdr:to>
      <xdr:col>12</xdr:col>
      <xdr:colOff>1199515</xdr:colOff>
      <xdr:row>1</xdr:row>
      <xdr:rowOff>695739</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4017463" y="16565"/>
          <a:ext cx="1526540" cy="720587"/>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xdr:col>
      <xdr:colOff>596900</xdr:colOff>
      <xdr:row>1</xdr:row>
      <xdr:rowOff>556895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613500" y="53975"/>
          <a:ext cx="1739900" cy="538219"/>
        </a:xfrm>
        <a:prstGeom prst="rect">
          <a:avLst/>
        </a:prstGeom>
        <a:noFill/>
      </xdr:spPr>
    </xdr:pic>
    <xdr:clientData/>
  </xdr:twoCellAnchor>
  <xdr:twoCellAnchor editAs="oneCell">
    <xdr:from>
      <xdr:col>9</xdr:col>
      <xdr:colOff>782358</xdr:colOff>
      <xdr:row>1</xdr:row>
      <xdr:rowOff>11206</xdr:rowOff>
    </xdr:from>
    <xdr:to>
      <xdr:col>11</xdr:col>
      <xdr:colOff>717663</xdr:colOff>
      <xdr:row>1</xdr:row>
      <xdr:rowOff>623981</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0491737" y="49306"/>
          <a:ext cx="1535505" cy="609974"/>
        </a:xfrm>
        <a:prstGeom prst="rect">
          <a:avLst/>
        </a:prstGeom>
        <a:no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71904</xdr:rowOff>
    </xdr:from>
    <xdr:to>
      <xdr:col>2</xdr:col>
      <xdr:colOff>33617</xdr:colOff>
      <xdr:row>2</xdr:row>
      <xdr:rowOff>571500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513794" y="71904"/>
          <a:ext cx="1781735" cy="701302"/>
        </a:xfrm>
        <a:prstGeom prst="rect">
          <a:avLst/>
        </a:prstGeom>
        <a:noFill/>
      </xdr:spPr>
    </xdr:pic>
    <xdr:clientData/>
  </xdr:twoCellAnchor>
  <xdr:twoCellAnchor editAs="oneCell">
    <xdr:from>
      <xdr:col>9</xdr:col>
      <xdr:colOff>168087</xdr:colOff>
      <xdr:row>0</xdr:row>
      <xdr:rowOff>44824</xdr:rowOff>
    </xdr:from>
    <xdr:to>
      <xdr:col>10</xdr:col>
      <xdr:colOff>787332</xdr:colOff>
      <xdr:row>2</xdr:row>
      <xdr:rowOff>571500</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7655550" y="44824"/>
          <a:ext cx="1470892" cy="728382"/>
        </a:xfrm>
        <a:prstGeom prst="rect">
          <a:avLst/>
        </a:prstGeom>
        <a:no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0</xdr:col>
      <xdr:colOff>1739900</xdr:colOff>
      <xdr:row>2</xdr:row>
      <xdr:rowOff>42545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88286100" y="25400"/>
          <a:ext cx="1739900" cy="541020"/>
        </a:xfrm>
        <a:prstGeom prst="rect">
          <a:avLst/>
        </a:prstGeom>
        <a:noFill/>
      </xdr:spPr>
    </xdr:pic>
    <xdr:clientData/>
  </xdr:twoCellAnchor>
  <xdr:twoCellAnchor editAs="oneCell">
    <xdr:from>
      <xdr:col>4</xdr:col>
      <xdr:colOff>739775</xdr:colOff>
      <xdr:row>0</xdr:row>
      <xdr:rowOff>28575</xdr:rowOff>
    </xdr:from>
    <xdr:to>
      <xdr:col>4</xdr:col>
      <xdr:colOff>2266315</xdr:colOff>
      <xdr:row>2</xdr:row>
      <xdr:rowOff>117475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80587360" y="28575"/>
          <a:ext cx="1526540" cy="6127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553450" cy="5810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twoCellAnchor>
    <xdr:from>
      <xdr:col>6</xdr:col>
      <xdr:colOff>604630</xdr:colOff>
      <xdr:row>6</xdr:row>
      <xdr:rowOff>0</xdr:rowOff>
    </xdr:from>
    <xdr:to>
      <xdr:col>13</xdr:col>
      <xdr:colOff>571500</xdr:colOff>
      <xdr:row>38</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xdr:row>
      <xdr:rowOff>157369</xdr:rowOff>
    </xdr:from>
    <xdr:to>
      <xdr:col>7</xdr:col>
      <xdr:colOff>0</xdr:colOff>
      <xdr:row>38</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13</xdr:col>
      <xdr:colOff>593424</xdr:colOff>
      <xdr:row>5</xdr:row>
      <xdr:rowOff>8281</xdr:rowOff>
    </xdr:to>
    <xdr:sp macro="" textlink="">
      <xdr:nvSpPr>
        <xdr:cNvPr id="4" name="Text Box 5"/>
        <xdr:cNvSpPr txBox="1">
          <a:spLocks noChangeArrowheads="1"/>
        </xdr:cNvSpPr>
      </xdr:nvSpPr>
      <xdr:spPr bwMode="auto">
        <a:xfrm>
          <a:off x="10033406010" y="0"/>
          <a:ext cx="8561294" cy="836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27432" tIns="41148" rIns="27432"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defRPr sz="1000"/>
          </a:pPr>
          <a:r>
            <a:rPr lang="ar-AE" sz="1300" b="1" i="0" u="none" strike="noStrike" baseline="0">
              <a:solidFill>
                <a:srgbClr val="000000"/>
              </a:solidFill>
              <a:latin typeface="Dubai" panose="020B0503030403030204" pitchFamily="34" charset="-78"/>
              <a:cs typeface="Dubai" panose="020B0503030403030204" pitchFamily="34" charset="-78"/>
            </a:rPr>
            <a:t>حوادث الحريق حسب الموقع  - إمارة دبـي</a:t>
          </a:r>
        </a:p>
        <a:p>
          <a:pPr algn="ctr" rtl="1">
            <a:defRPr sz="1000"/>
          </a:pPr>
          <a:r>
            <a:rPr lang="ar-AE" sz="1300" b="1" i="0" u="none" strike="noStrike" baseline="0">
              <a:solidFill>
                <a:srgbClr val="000000"/>
              </a:solidFill>
              <a:latin typeface="Dubai" panose="020B0503030403030204" pitchFamily="34" charset="-78"/>
              <a:cs typeface="Dubai" panose="020B0503030403030204" pitchFamily="34" charset="-78"/>
            </a:rPr>
            <a:t> Fire Accidents by Location - Emirate of Dubai</a:t>
          </a:r>
        </a:p>
        <a:p>
          <a:pPr algn="ctr" rtl="0">
            <a:defRPr sz="1000"/>
          </a:pPr>
          <a:r>
            <a:rPr lang="en-US" sz="1300" b="1" i="0" u="none" strike="noStrike" baseline="0">
              <a:solidFill>
                <a:srgbClr val="000000"/>
              </a:solidFill>
              <a:latin typeface="Dubai" panose="020B0503030403030204" pitchFamily="34" charset="-78"/>
              <a:cs typeface="Dubai" panose="020B0503030403030204" pitchFamily="34" charset="-78"/>
            </a:rPr>
            <a:t>( 201</a:t>
          </a:r>
          <a:r>
            <a:rPr lang="ar-SA" sz="1300" b="1" i="0" u="none" strike="noStrike" baseline="0">
              <a:solidFill>
                <a:srgbClr val="000000"/>
              </a:solidFill>
              <a:latin typeface="Dubai" panose="020B0503030403030204" pitchFamily="34" charset="-78"/>
              <a:cs typeface="Dubai" panose="020B0503030403030204" pitchFamily="34" charset="-78"/>
            </a:rPr>
            <a:t>6</a:t>
          </a:r>
          <a:r>
            <a:rPr lang="en-US" sz="1300" b="1" i="0" u="none" strike="noStrike" baseline="0">
              <a:solidFill>
                <a:srgbClr val="000000"/>
              </a:solidFill>
              <a:latin typeface="Dubai" panose="020B0503030403030204" pitchFamily="34" charset="-78"/>
              <a:cs typeface="Dubai" panose="020B0503030403030204" pitchFamily="34" charset="-78"/>
            </a:rPr>
            <a:t> - 201</a:t>
          </a:r>
          <a:r>
            <a:rPr lang="ar-SA" sz="1300" b="1" i="0" u="none" strike="noStrike" baseline="0">
              <a:solidFill>
                <a:srgbClr val="000000"/>
              </a:solidFill>
              <a:latin typeface="Dubai" panose="020B0503030403030204" pitchFamily="34" charset="-78"/>
              <a:cs typeface="Dubai" panose="020B0503030403030204" pitchFamily="34" charset="-78"/>
            </a:rPr>
            <a:t>5</a:t>
          </a:r>
          <a:r>
            <a:rPr lang="en-US" sz="1300" b="1" i="0" u="none" strike="noStrike" baseline="0">
              <a:solidFill>
                <a:srgbClr val="000000"/>
              </a:solidFill>
              <a:latin typeface="Dubai" panose="020B0503030403030204" pitchFamily="34" charset="-78"/>
              <a:cs typeface="Dubai" panose="020B0503030403030204" pitchFamily="34" charset="-78"/>
            </a:rPr>
            <a:t>)</a:t>
          </a:r>
          <a:endParaRPr lang="ar-AE">
            <a:latin typeface="Dubai" panose="020B0503030403030204" pitchFamily="34" charset="-78"/>
            <a:cs typeface="Dubai" panose="020B0503030403030204" pitchFamily="34" charset="-78"/>
          </a:endParaRP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0.02335</cdr:x>
      <cdr:y>0.00444</cdr:y>
    </cdr:from>
    <cdr:to>
      <cdr:x>0.94553</cdr:x>
      <cdr:y>0.04886</cdr:y>
    </cdr:to>
    <cdr:sp macro="" textlink="">
      <cdr:nvSpPr>
        <cdr:cNvPr id="2" name="TextBox 1"/>
        <cdr:cNvSpPr txBox="1"/>
      </cdr:nvSpPr>
      <cdr:spPr>
        <a:xfrm xmlns:a="http://schemas.openxmlformats.org/drawingml/2006/main">
          <a:off x="99392" y="24847"/>
          <a:ext cx="3925956" cy="248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ubai" panose="020B0503030403030204" pitchFamily="34" charset="-78"/>
              <a:cs typeface="Dubai" panose="020B0503030403030204" pitchFamily="34" charset="-78"/>
            </a:rPr>
            <a:t>2016</a:t>
          </a:r>
        </a:p>
      </cdr:txBody>
    </cdr:sp>
  </cdr:relSizeAnchor>
</c:userShapes>
</file>

<file path=xl/drawings/drawing32.xml><?xml version="1.0" encoding="utf-8"?>
<c:userShapes xmlns:c="http://schemas.openxmlformats.org/drawingml/2006/chart">
  <cdr:relSizeAnchor xmlns:cdr="http://schemas.openxmlformats.org/drawingml/2006/chartDrawing">
    <cdr:from>
      <cdr:x>0.00579</cdr:x>
      <cdr:y>0.04856</cdr:y>
    </cdr:from>
    <cdr:to>
      <cdr:x>1</cdr:x>
      <cdr:y>0.08109</cdr:y>
    </cdr:to>
    <cdr:sp macro="" textlink="">
      <cdr:nvSpPr>
        <cdr:cNvPr id="2" name="TextBox 1"/>
        <cdr:cNvSpPr txBox="1"/>
      </cdr:nvSpPr>
      <cdr:spPr>
        <a:xfrm xmlns:a="http://schemas.openxmlformats.org/drawingml/2006/main">
          <a:off x="24848" y="271946"/>
          <a:ext cx="4265543" cy="1822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0.10039</cdr:x>
      <cdr:y>0.00271</cdr:y>
    </cdr:from>
    <cdr:to>
      <cdr:x>0.95946</cdr:x>
      <cdr:y>0.06187</cdr:y>
    </cdr:to>
    <cdr:sp macro="" textlink="">
      <cdr:nvSpPr>
        <cdr:cNvPr id="4" name="TextBox 3"/>
        <cdr:cNvSpPr txBox="1"/>
      </cdr:nvSpPr>
      <cdr:spPr>
        <a:xfrm xmlns:a="http://schemas.openxmlformats.org/drawingml/2006/main">
          <a:off x="430695" y="15186"/>
          <a:ext cx="3685761" cy="3313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ubai" panose="020B0503030403030204" pitchFamily="34" charset="-78"/>
              <a:cs typeface="Dubai" panose="020B0503030403030204" pitchFamily="34" charset="-78"/>
            </a:rPr>
            <a:t>2015</a:t>
          </a: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423333</xdr:colOff>
      <xdr:row>3</xdr:row>
      <xdr:rowOff>63500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60527250" y="10583"/>
          <a:ext cx="1502833" cy="666750"/>
        </a:xfrm>
        <a:prstGeom prst="rect">
          <a:avLst/>
        </a:prstGeom>
        <a:noFill/>
      </xdr:spPr>
    </xdr:pic>
    <xdr:clientData/>
  </xdr:twoCellAnchor>
  <xdr:twoCellAnchor editAs="oneCell">
    <xdr:from>
      <xdr:col>5</xdr:col>
      <xdr:colOff>994833</xdr:colOff>
      <xdr:row>1</xdr:row>
      <xdr:rowOff>44450</xdr:rowOff>
    </xdr:from>
    <xdr:to>
      <xdr:col>5</xdr:col>
      <xdr:colOff>2502324</xdr:colOff>
      <xdr:row>3</xdr:row>
      <xdr:rowOff>105834</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53400009" y="55033"/>
          <a:ext cx="1507491" cy="664634"/>
        </a:xfrm>
        <a:prstGeom prst="rect">
          <a:avLst/>
        </a:prstGeom>
        <a:noFill/>
      </xdr:spPr>
    </xdr:pic>
    <xdr:clientData/>
  </xdr:twoCellAnchor>
</xdr:wsDr>
</file>

<file path=xl/drawings/drawing34.xml><?xml version="1.0" encoding="utf-8"?>
<xdr:wsDr xmlns:xdr="http://schemas.openxmlformats.org/drawingml/2006/spreadsheetDrawing" xmlns:a="http://schemas.openxmlformats.org/drawingml/2006/main">
  <xdr:twoCellAnchor>
    <xdr:from>
      <xdr:col>2</xdr:col>
      <xdr:colOff>41413</xdr:colOff>
      <xdr:row>50</xdr:row>
      <xdr:rowOff>102705</xdr:rowOff>
    </xdr:from>
    <xdr:to>
      <xdr:col>8</xdr:col>
      <xdr:colOff>737152</xdr:colOff>
      <xdr:row>66</xdr:row>
      <xdr:rowOff>66262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190501</xdr:colOff>
      <xdr:row>51</xdr:row>
      <xdr:rowOff>41413</xdr:rowOff>
    </xdr:from>
    <xdr:to>
      <xdr:col>20</xdr:col>
      <xdr:colOff>41414</xdr:colOff>
      <xdr:row>67</xdr:row>
      <xdr:rowOff>4970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0.14262</cdr:y>
    </cdr:to>
    <cdr:sp macro="" textlink="">
      <cdr:nvSpPr>
        <cdr:cNvPr id="175108" name="Text Box 4"/>
        <cdr:cNvSpPr txBox="1">
          <a:spLocks xmlns:a="http://schemas.openxmlformats.org/drawingml/2006/main" noChangeArrowheads="1"/>
        </cdr:cNvSpPr>
      </cdr:nvSpPr>
      <cdr:spPr bwMode="auto">
        <a:xfrm xmlns:a="http://schemas.openxmlformats.org/drawingml/2006/main">
          <a:off x="0" y="0"/>
          <a:ext cx="8553450" cy="8286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41148" rIns="27432" bIns="0" anchor="t" upright="1"/>
        <a:lstStyle xmlns:a="http://schemas.openxmlformats.org/drawingml/2006/main"/>
        <a:p xmlns:a="http://schemas.openxmlformats.org/drawingml/2006/main">
          <a:pPr algn="ctr" rtl="1">
            <a:defRPr sz="1000"/>
          </a:pPr>
          <a:r>
            <a:rPr lang="ar-AE" sz="1100" b="1" i="0" u="none" strike="noStrike" baseline="0">
              <a:solidFill>
                <a:srgbClr val="000000"/>
              </a:solidFill>
              <a:latin typeface="Dubai" panose="020B0503030403030204" pitchFamily="34" charset="-78"/>
              <a:cs typeface="Dubai" panose="020B0503030403030204" pitchFamily="34" charset="-78"/>
            </a:rPr>
            <a:t>العمالة بالمستشفيات والمراكز الصحية الحكومية حسب الفئات المهنية - إمارة دبي</a:t>
          </a:r>
        </a:p>
        <a:p xmlns:a="http://schemas.openxmlformats.org/drawingml/2006/main">
          <a:pPr algn="ctr" rtl="1">
            <a:defRPr sz="1000"/>
          </a:pPr>
          <a:r>
            <a:rPr lang="ar-AE" sz="1100" b="1" i="0" u="none" strike="noStrike" baseline="0">
              <a:solidFill>
                <a:srgbClr val="000000"/>
              </a:solidFill>
              <a:latin typeface="Dubai" panose="020B0503030403030204" pitchFamily="34" charset="-78"/>
              <a:cs typeface="Dubai" panose="020B0503030403030204" pitchFamily="34" charset="-78"/>
            </a:rPr>
            <a:t>Employment at Government Hospitals and Health Cent</a:t>
          </a:r>
          <a:r>
            <a:rPr lang="en-US" sz="1100" b="1" i="0" u="none" strike="noStrike" baseline="0">
              <a:solidFill>
                <a:srgbClr val="000000"/>
              </a:solidFill>
              <a:latin typeface="Dubai" panose="020B0503030403030204" pitchFamily="34" charset="-78"/>
              <a:cs typeface="Dubai" panose="020B0503030403030204" pitchFamily="34" charset="-78"/>
            </a:rPr>
            <a:t>er</a:t>
          </a:r>
          <a:r>
            <a:rPr lang="ar-AE" sz="1100" b="1" i="0" u="none" strike="noStrike" baseline="0">
              <a:solidFill>
                <a:srgbClr val="000000"/>
              </a:solidFill>
              <a:latin typeface="Dubai" panose="020B0503030403030204" pitchFamily="34" charset="-78"/>
              <a:cs typeface="Dubai" panose="020B0503030403030204" pitchFamily="34" charset="-78"/>
            </a:rPr>
            <a:t>s by Professional Categories - Emirate </a:t>
          </a:r>
          <a:r>
            <a:rPr lang="en-US" sz="1100" b="1" i="0" u="none" strike="noStrike" baseline="0">
              <a:solidFill>
                <a:srgbClr val="000000"/>
              </a:solidFill>
              <a:latin typeface="Dubai" panose="020B0503030403030204" pitchFamily="34" charset="-78"/>
              <a:cs typeface="Dubai" panose="020B0503030403030204" pitchFamily="34" charset="-78"/>
            </a:rPr>
            <a:t>o</a:t>
          </a:r>
          <a:r>
            <a:rPr lang="ar-AE" sz="1100" b="1" i="0" u="none" strike="noStrike" baseline="0">
              <a:solidFill>
                <a:srgbClr val="000000"/>
              </a:solidFill>
              <a:latin typeface="Dubai" panose="020B0503030403030204" pitchFamily="34" charset="-78"/>
              <a:cs typeface="Dubai" panose="020B0503030403030204" pitchFamily="34" charset="-78"/>
            </a:rPr>
            <a:t>f Dubai</a:t>
          </a:r>
        </a:p>
        <a:p xmlns:a="http://schemas.openxmlformats.org/drawingml/2006/main">
          <a:pPr algn="ctr" rtl="1">
            <a:defRPr sz="1000"/>
          </a:pPr>
          <a:r>
            <a:rPr lang="en-US" sz="1100" b="1" i="0" u="none" strike="noStrike" baseline="0">
              <a:solidFill>
                <a:srgbClr val="000000"/>
              </a:solidFill>
              <a:latin typeface="Dubai" panose="020B0503030403030204" pitchFamily="34" charset="-78"/>
              <a:cs typeface="Dubai" panose="020B0503030403030204" pitchFamily="34" charset="-78"/>
            </a:rPr>
            <a:t>( 2016 )</a:t>
          </a:r>
        </a:p>
        <a:p xmlns:a="http://schemas.openxmlformats.org/drawingml/2006/main">
          <a:pPr algn="ctr" rtl="1">
            <a:defRPr sz="1000"/>
          </a:pPr>
          <a:endParaRPr lang="ar-AE" sz="1100" b="1" i="0" u="none" strike="noStrike" baseline="0">
            <a:solidFill>
              <a:srgbClr val="000000"/>
            </a:solidFill>
            <a:latin typeface="Dubai" panose="020B0503030403030204" pitchFamily="34" charset="-78"/>
            <a:cs typeface="Dubai" panose="020B0503030403030204" pitchFamily="34" charset="-78"/>
          </a:endParaRPr>
        </a:p>
        <a:p xmlns:a="http://schemas.openxmlformats.org/drawingml/2006/main">
          <a:pPr algn="ctr" rtl="1">
            <a:defRPr sz="1000"/>
          </a:pPr>
          <a:endParaRPr lang="ar-AE" sz="1100" b="1" i="0" u="none" strike="noStrike" baseline="0">
            <a:solidFill>
              <a:srgbClr val="000000"/>
            </a:solidFill>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0.43111</cdr:x>
      <cdr:y>0.9215</cdr:y>
    </cdr:from>
    <cdr:to>
      <cdr:x>0.58811</cdr:x>
      <cdr:y>0.95325</cdr:y>
    </cdr:to>
    <cdr:sp macro="" textlink="">
      <cdr:nvSpPr>
        <cdr:cNvPr id="175109" name="Text Box 5"/>
        <cdr:cNvSpPr txBox="1">
          <a:spLocks xmlns:a="http://schemas.openxmlformats.org/drawingml/2006/main" noChangeArrowheads="1"/>
        </cdr:cNvSpPr>
      </cdr:nvSpPr>
      <cdr:spPr bwMode="auto">
        <a:xfrm xmlns:a="http://schemas.openxmlformats.org/drawingml/2006/main">
          <a:off x="3687471" y="5354150"/>
          <a:ext cx="1342892" cy="1844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32004" rIns="27432" bIns="32004" anchor="ctr" upright="1"/>
        <a:lstStyle xmlns:a="http://schemas.openxmlformats.org/drawingml/2006/main"/>
        <a:p xmlns:a="http://schemas.openxmlformats.org/drawingml/2006/main">
          <a:pPr algn="ctr" rtl="1">
            <a:defRPr sz="1000"/>
          </a:pPr>
          <a:r>
            <a:rPr lang="ar-AE" sz="900" b="1" i="0" u="none" strike="noStrike" baseline="0">
              <a:solidFill>
                <a:srgbClr val="000000"/>
              </a:solidFill>
              <a:latin typeface="Dubai" panose="020B0503030403030204" pitchFamily="34" charset="-78"/>
              <a:cs typeface="Dubai" panose="020B0503030403030204" pitchFamily="34" charset="-78"/>
            </a:rPr>
            <a:t>الفئات </a:t>
          </a:r>
          <a:r>
            <a:rPr lang="ar-AE" sz="900" b="1" i="0" u="none" strike="noStrike" baseline="0">
              <a:solidFill>
                <a:schemeClr val="bg1"/>
              </a:solidFill>
              <a:latin typeface="Dubai" panose="020B0503030403030204" pitchFamily="34" charset="-78"/>
              <a:cs typeface="Dubai" panose="020B0503030403030204" pitchFamily="34" charset="-78"/>
            </a:rPr>
            <a:t>...</a:t>
          </a:r>
          <a:r>
            <a:rPr lang="ar-AE" sz="900" b="1" i="0" u="none" strike="noStrike" baseline="0">
              <a:solidFill>
                <a:srgbClr val="000000"/>
              </a:solidFill>
              <a:latin typeface="Dubai" panose="020B0503030403030204" pitchFamily="34" charset="-78"/>
              <a:cs typeface="Dubai" panose="020B0503030403030204" pitchFamily="34" charset="-78"/>
            </a:rPr>
            <a:t> Categorie</a:t>
          </a:r>
          <a:r>
            <a:rPr lang="en-US" sz="900" b="1" i="0" u="none" strike="noStrike" baseline="0">
              <a:solidFill>
                <a:srgbClr val="000000"/>
              </a:solidFill>
              <a:latin typeface="Dubai" panose="020B0503030403030204" pitchFamily="34" charset="-78"/>
              <a:cs typeface="Dubai" panose="020B0503030403030204" pitchFamily="34" charset="-78"/>
            </a:rPr>
            <a:t>s </a:t>
          </a:r>
          <a:r>
            <a:rPr lang="en-US" sz="900" b="1" i="0" u="none" strike="noStrike" baseline="0">
              <a:solidFill>
                <a:schemeClr val="bg1"/>
              </a:solidFill>
              <a:latin typeface="Dubai" panose="020B0503030403030204" pitchFamily="34" charset="-78"/>
              <a:cs typeface="Dubai" panose="020B0503030403030204" pitchFamily="34" charset="-78"/>
            </a:rPr>
            <a:t>.</a:t>
          </a:r>
          <a:r>
            <a:rPr lang="en-US" sz="900" b="1" i="0" u="none" strike="noStrike" baseline="0">
              <a:solidFill>
                <a:srgbClr val="000000"/>
              </a:solidFill>
              <a:latin typeface="Dubai" panose="020B0503030403030204" pitchFamily="34" charset="-78"/>
              <a:cs typeface="Dubai" panose="020B0503030403030204" pitchFamily="34" charset="-78"/>
            </a:rPr>
            <a:t>  </a:t>
          </a:r>
          <a:endParaRPr lang="ar-AE" sz="900">
            <a:latin typeface="Dubai" panose="020B0503030403030204" pitchFamily="34" charset="-78"/>
            <a:cs typeface="Dubai" panose="020B0503030403030204" pitchFamily="34" charset="-78"/>
          </a:endParaRPr>
        </a:p>
      </cdr:txBody>
    </cdr:sp>
  </cdr:relSizeAnchor>
  <cdr:relSizeAnchor xmlns:cdr="http://schemas.openxmlformats.org/drawingml/2006/chartDrawing">
    <cdr:from>
      <cdr:x>0.04561</cdr:x>
      <cdr:y>0.24553</cdr:y>
    </cdr:from>
    <cdr:to>
      <cdr:x>0.07461</cdr:x>
      <cdr:y>0.6541</cdr:y>
    </cdr:to>
    <cdr:sp macro="" textlink="">
      <cdr:nvSpPr>
        <cdr:cNvPr id="175110" name="Text Box 6"/>
        <cdr:cNvSpPr txBox="1">
          <a:spLocks xmlns:a="http://schemas.openxmlformats.org/drawingml/2006/main" noChangeArrowheads="1"/>
        </cdr:cNvSpPr>
      </cdr:nvSpPr>
      <cdr:spPr bwMode="auto">
        <a:xfrm xmlns:a="http://schemas.openxmlformats.org/drawingml/2006/main">
          <a:off x="390158" y="1426599"/>
          <a:ext cx="248018" cy="2373876"/>
        </a:xfrm>
        <a:prstGeom xmlns:a="http://schemas.openxmlformats.org/drawingml/2006/main" prst="rect">
          <a:avLst/>
        </a:prstGeom>
        <a:solidFill xmlns:a="http://schemas.openxmlformats.org/drawingml/2006/main">
          <a:schemeClr val="bg1"/>
        </a:solidFill>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vert="vert270" wrap="square" lIns="27432" tIns="32004" rIns="27432" bIns="32004" anchor="ctr" upright="1"/>
        <a:lstStyle xmlns:a="http://schemas.openxmlformats.org/drawingml/2006/main"/>
        <a:p xmlns:a="http://schemas.openxmlformats.org/drawingml/2006/main">
          <a:pPr algn="ctr" rtl="1">
            <a:defRPr sz="1000"/>
          </a:pPr>
          <a:r>
            <a:rPr lang="ar-AE" sz="900" b="1" i="0" u="none" strike="noStrike" baseline="0">
              <a:solidFill>
                <a:srgbClr val="000000"/>
              </a:solidFill>
              <a:latin typeface="Dubai" panose="020B0503030403030204" pitchFamily="34" charset="-78"/>
              <a:cs typeface="Dubai" panose="020B0503030403030204" pitchFamily="34" charset="-78"/>
            </a:rPr>
            <a:t>عدد</a:t>
          </a:r>
          <a:r>
            <a:rPr lang="en-US" sz="900" b="1" i="0" u="none" strike="noStrike" baseline="0">
              <a:solidFill>
                <a:srgbClr val="000000"/>
              </a:solidFill>
              <a:latin typeface="Dubai" panose="020B0503030403030204" pitchFamily="34" charset="-78"/>
              <a:cs typeface="Dubai" panose="020B0503030403030204" pitchFamily="34" charset="-78"/>
            </a:rPr>
            <a:t> </a:t>
          </a:r>
          <a:r>
            <a:rPr lang="ar-AE" sz="900" b="1" i="0" u="none" strike="noStrike" baseline="0">
              <a:solidFill>
                <a:srgbClr val="000000"/>
              </a:solidFill>
              <a:latin typeface="Dubai" panose="020B0503030403030204" pitchFamily="34" charset="-78"/>
              <a:cs typeface="Dubai" panose="020B0503030403030204" pitchFamily="34" charset="-78"/>
            </a:rPr>
            <a:t>العاملين</a:t>
          </a:r>
          <a:r>
            <a:rPr lang="ar-AE" sz="900" b="1" i="0" u="none" strike="noStrike" baseline="0">
              <a:solidFill>
                <a:schemeClr val="bg1"/>
              </a:solidFill>
              <a:latin typeface="Dubai" panose="020B0503030403030204" pitchFamily="34" charset="-78"/>
              <a:cs typeface="Dubai" panose="020B0503030403030204" pitchFamily="34" charset="-78"/>
            </a:rPr>
            <a:t>  </a:t>
          </a:r>
          <a:r>
            <a:rPr lang="ar-AE" sz="900" b="1" i="0" u="none" strike="noStrike" baseline="0">
              <a:solidFill>
                <a:srgbClr val="000000"/>
              </a:solidFill>
              <a:latin typeface="Dubai" panose="020B0503030403030204" pitchFamily="34" charset="-78"/>
              <a:cs typeface="Dubai" panose="020B0503030403030204" pitchFamily="34" charset="-78"/>
            </a:rPr>
            <a:t>Number of E</a:t>
          </a:r>
          <a:r>
            <a:rPr lang="en-US" sz="900" b="1" i="0" u="none" strike="noStrike" baseline="0">
              <a:solidFill>
                <a:srgbClr val="000000"/>
              </a:solidFill>
              <a:latin typeface="Dubai" panose="020B0503030403030204" pitchFamily="34" charset="-78"/>
              <a:cs typeface="Dubai" panose="020B0503030403030204" pitchFamily="34" charset="-78"/>
            </a:rPr>
            <a:t>mployees.</a:t>
          </a:r>
          <a:endParaRPr lang="ar-AE" sz="900">
            <a:latin typeface="Dubai" panose="020B0503030403030204" pitchFamily="34" charset="-78"/>
            <a:cs typeface="Dubai" panose="020B0503030403030204" pitchFamily="34" charset="-78"/>
          </a:endParaRPr>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0</xdr:colOff>
      <xdr:row>0</xdr:row>
      <xdr:rowOff>18360</xdr:rowOff>
    </xdr:from>
    <xdr:ext cx="1876425" cy="66744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324700" y="18360"/>
          <a:ext cx="1876425" cy="667440"/>
        </a:xfrm>
        <a:prstGeom prst="rect">
          <a:avLst/>
        </a:prstGeom>
        <a:noFill/>
      </xdr:spPr>
    </xdr:pic>
    <xdr:clientData/>
  </xdr:oneCellAnchor>
  <xdr:oneCellAnchor>
    <xdr:from>
      <xdr:col>13</xdr:col>
      <xdr:colOff>228601</xdr:colOff>
      <xdr:row>0</xdr:row>
      <xdr:rowOff>47625</xdr:rowOff>
    </xdr:from>
    <xdr:ext cx="1636837" cy="723900"/>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79191562" y="47625"/>
          <a:ext cx="1636837" cy="72390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48614</xdr:rowOff>
    </xdr:from>
    <xdr:ext cx="1819275" cy="675285"/>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53400" y="48614"/>
          <a:ext cx="1819275" cy="675285"/>
        </a:xfrm>
        <a:prstGeom prst="rect">
          <a:avLst/>
        </a:prstGeom>
        <a:noFill/>
      </xdr:spPr>
    </xdr:pic>
    <xdr:clientData/>
  </xdr:oneCellAnchor>
  <xdr:oneCellAnchor>
    <xdr:from>
      <xdr:col>11</xdr:col>
      <xdr:colOff>519312</xdr:colOff>
      <xdr:row>0</xdr:row>
      <xdr:rowOff>28575</xdr:rowOff>
    </xdr:from>
    <xdr:ext cx="1526540" cy="61277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1506698" y="28575"/>
          <a:ext cx="1526540" cy="61277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32926</xdr:rowOff>
    </xdr:from>
    <xdr:ext cx="1744772" cy="62140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4438380" y="32926"/>
          <a:ext cx="1744772" cy="621400"/>
        </a:xfrm>
        <a:prstGeom prst="rect">
          <a:avLst/>
        </a:prstGeom>
        <a:noFill/>
      </xdr:spPr>
    </xdr:pic>
    <xdr:clientData/>
  </xdr:oneCellAnchor>
  <xdr:oneCellAnchor>
    <xdr:from>
      <xdr:col>7</xdr:col>
      <xdr:colOff>805744</xdr:colOff>
      <xdr:row>0</xdr:row>
      <xdr:rowOff>66748</xdr:rowOff>
    </xdr:from>
    <xdr:ext cx="1529463" cy="604980"/>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6799445" y="66748"/>
          <a:ext cx="1529463" cy="604980"/>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31681</xdr:rowOff>
    </xdr:from>
    <xdr:ext cx="1926167" cy="677401"/>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60749500" y="31681"/>
          <a:ext cx="1926167" cy="677401"/>
        </a:xfrm>
        <a:prstGeom prst="rect">
          <a:avLst/>
        </a:prstGeom>
        <a:noFill/>
      </xdr:spPr>
    </xdr:pic>
    <xdr:clientData/>
  </xdr:oneCellAnchor>
  <xdr:oneCellAnchor>
    <xdr:from>
      <xdr:col>9</xdr:col>
      <xdr:colOff>624416</xdr:colOff>
      <xdr:row>0</xdr:row>
      <xdr:rowOff>84667</xdr:rowOff>
    </xdr:from>
    <xdr:ext cx="1666968" cy="709084"/>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52213949" y="84667"/>
          <a:ext cx="1666968" cy="709084"/>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22898</xdr:rowOff>
    </xdr:from>
    <xdr:ext cx="1739900" cy="54102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5105861" y="22898"/>
          <a:ext cx="1739900" cy="541020"/>
        </a:xfrm>
        <a:prstGeom prst="rect">
          <a:avLst/>
        </a:prstGeom>
        <a:noFill/>
      </xdr:spPr>
    </xdr:pic>
    <xdr:clientData/>
  </xdr:oneCellAnchor>
  <xdr:oneCellAnchor>
    <xdr:from>
      <xdr:col>6</xdr:col>
      <xdr:colOff>749228</xdr:colOff>
      <xdr:row>0</xdr:row>
      <xdr:rowOff>53796</xdr:rowOff>
    </xdr:from>
    <xdr:ext cx="1526540" cy="612775"/>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8084710" y="53796"/>
          <a:ext cx="1526540" cy="612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SS_Population%20&amp;%20Social%20Statistics%20Department\&#1575;&#1604;&#1605;&#1588;&#1575;&#1585;&#1610;&#1593;%20&#1608;&#1575;&#1604;&#1593;&#1605;&#1604;&#1610;&#1575;&#1578;\&#1575;&#1604;&#1593;&#1605;&#1604;&#1610;&#1575;&#1578;\2017\&#1575;&#1604;&#1603;&#1578;&#1575;&#1576;%20&#1608;&#1575;&#1604;&#1605;&#1608;&#1575;&#1590;&#1610;&#1593;%20%20&#1575;&#1604;&#1575;&#1581;&#1589;&#1575;&#1574;&#1610;&#1577;\&#1575;&#1604;&#1589;&#1581;&#1577;%20&#1608;%20&#1575;&#1604;&#1587;&#1604;&#1575;&#1605;&#1577;\&#1575;&#1604;&#1589;&#1581;&#1577;\&#1607;&#1610;&#1574;&#1577;%20&#1575;&#1604;&#1589;&#1581;&#1577;%20&#1576;&#1583;&#1576;&#1610;\&#1578;&#1602;&#1575;&#1585;&#1610;&#1585;%20&#1607;&#1610;&#1574;&#1577;%20&#1575;&#1604;&#1589;&#1581;&#1577;%20-%20&#1575;&#1604;&#1603;&#1578;&#1575;&#1576;%20&#1575;&#1604;&#1573;&#1581;&#1589;&#1575;&#1574;&#1610;%202016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عاملون بالقطاع الطبي "/>
      <sheetName val="العاملين في الهيئة  "/>
      <sheetName val="الأطباء في الهيئة"/>
      <sheetName val="العاملين في القطاع الحاص "/>
      <sheetName val="العمالة بمستشفيات القطاع الخاص "/>
      <sheetName val="معدل أستشارة الأطباء  7"/>
      <sheetName val="زيارات الطبيب العام والأسرة 8 "/>
      <sheetName val="زيارات الطبيب العام والأسرة(2)9"/>
      <sheetName val="معدل الزيارة لطبيب الأسنان 10"/>
      <sheetName val="مؤشرات أداء 11"/>
      <sheetName val="الأطباء في الخاص "/>
      <sheetName val="مؤشرات أداء هيئة الصحة12"/>
      <sheetName val="مؤشرات أداء مستشفيلقطاع الخاص"/>
      <sheetName val="مرضى مستشفيات الهيئة "/>
      <sheetName val="المرضى الداخليين بالهيئة"/>
      <sheetName val="مرضى مستشفيات القطاع الخاص "/>
      <sheetName val="مراجعي العيادات والمراكز القطاع"/>
      <sheetName val="مراجعي العيادات والمراكز ال "/>
      <sheetName val="خدمات مراكز الرعاية الأولية"/>
      <sheetName val="خدمات الأسنان للهيئةوالخاص "/>
      <sheetName val="العمليات الجراحية "/>
      <sheetName val="الخدمات الطبية المساعدة"/>
      <sheetName val="الفحوصات التشخيصية في الخاص23"/>
      <sheetName val="التطعيمات 24 "/>
      <sheetName val="التطعيمات(2) 25"/>
      <sheetName val="الأمراض المنقولة عن طريق الغذ28"/>
      <sheetName val="إصابات جديدة بالأمراض المعدية"/>
      <sheetName val="معدل إصابات بالأمراض المعدية"/>
      <sheetName val="التطعيمات"/>
      <sheetName val="أمراض معدية جديدة 31"/>
      <sheetName val="المواليد أحياء32"/>
      <sheetName val="حديثى الولادة أقل من (2500)33 "/>
      <sheetName val="الوفيات34"/>
      <sheetName val="معدل أسباب الوفاة35"/>
      <sheetName val="أسباب الوفاة 36"/>
      <sheetName val="وفيات الأطفال37"/>
      <sheetName val="الوفيات حسب القطاع 38"/>
      <sheetName val="عدد الوفيات في دبي39"/>
      <sheetName val="مغدل الوفيات  المعياري 40"/>
      <sheetName val="المعدات الطبية41"/>
      <sheetName val="المرافق الصحية بالهيئة42 "/>
      <sheetName val="المرافق الصحية بالقطاع الحاص43"/>
      <sheetName val="مرضى غسيل الكلى44"/>
      <sheetName val="دعاوى سوء الممارسات45"/>
      <sheetName val="معدل أنتشارالأمراض غير المعدية"/>
      <sheetName val="Page1_1 (13)"/>
      <sheetName val="فترة إنتظار"/>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Q10">
            <v>80</v>
          </cell>
          <cell r="AR10">
            <v>182</v>
          </cell>
        </row>
        <row r="11">
          <cell r="AQ11">
            <v>156</v>
          </cell>
          <cell r="AR11">
            <v>332</v>
          </cell>
        </row>
        <row r="12">
          <cell r="AQ12">
            <v>112</v>
          </cell>
          <cell r="AR12">
            <v>316</v>
          </cell>
        </row>
        <row r="13">
          <cell r="AQ13">
            <v>58</v>
          </cell>
          <cell r="AR13">
            <v>247</v>
          </cell>
        </row>
        <row r="14">
          <cell r="AQ14">
            <v>20</v>
          </cell>
          <cell r="AR14">
            <v>48</v>
          </cell>
        </row>
        <row r="15">
          <cell r="AQ15">
            <v>56</v>
          </cell>
          <cell r="AR15">
            <v>192</v>
          </cell>
        </row>
        <row r="16">
          <cell r="AQ16">
            <v>23</v>
          </cell>
          <cell r="AR16">
            <v>64</v>
          </cell>
        </row>
        <row r="17">
          <cell r="AQ17">
            <v>114</v>
          </cell>
          <cell r="AR17">
            <v>214</v>
          </cell>
        </row>
        <row r="18">
          <cell r="AQ18">
            <v>29</v>
          </cell>
          <cell r="AR18">
            <v>53</v>
          </cell>
        </row>
        <row r="19">
          <cell r="AQ19">
            <v>32</v>
          </cell>
          <cell r="AR19">
            <v>47</v>
          </cell>
        </row>
        <row r="20">
          <cell r="AQ20">
            <v>45</v>
          </cell>
          <cell r="AR20">
            <v>82</v>
          </cell>
        </row>
        <row r="21">
          <cell r="AQ21">
            <v>112</v>
          </cell>
          <cell r="AR21">
            <v>147</v>
          </cell>
        </row>
        <row r="22">
          <cell r="AQ22">
            <v>120</v>
          </cell>
          <cell r="AR22">
            <v>233</v>
          </cell>
        </row>
        <row r="23">
          <cell r="AQ23">
            <v>44</v>
          </cell>
          <cell r="AR23">
            <v>60</v>
          </cell>
        </row>
        <row r="24">
          <cell r="AQ24">
            <v>49</v>
          </cell>
          <cell r="AR24">
            <v>128</v>
          </cell>
        </row>
        <row r="25">
          <cell r="AQ25">
            <v>30</v>
          </cell>
          <cell r="AR25">
            <v>101</v>
          </cell>
        </row>
        <row r="26">
          <cell r="AQ26">
            <v>66</v>
          </cell>
          <cell r="AR26">
            <v>201</v>
          </cell>
        </row>
        <row r="27">
          <cell r="AQ27">
            <v>56</v>
          </cell>
          <cell r="AR27">
            <v>137</v>
          </cell>
        </row>
        <row r="28">
          <cell r="AQ28">
            <v>96</v>
          </cell>
          <cell r="AR28">
            <v>257</v>
          </cell>
        </row>
        <row r="29">
          <cell r="AQ29">
            <v>46</v>
          </cell>
          <cell r="AR29">
            <v>74</v>
          </cell>
        </row>
        <row r="30">
          <cell r="AQ30">
            <v>107</v>
          </cell>
          <cell r="AR30">
            <v>263</v>
          </cell>
        </row>
        <row r="31">
          <cell r="AQ31">
            <v>63</v>
          </cell>
          <cell r="AR31">
            <v>177</v>
          </cell>
        </row>
        <row r="32">
          <cell r="AQ32">
            <v>59</v>
          </cell>
          <cell r="AR32">
            <v>180</v>
          </cell>
        </row>
        <row r="33">
          <cell r="AQ33">
            <v>139</v>
          </cell>
          <cell r="AR33">
            <v>341</v>
          </cell>
        </row>
        <row r="34">
          <cell r="AQ34">
            <v>90</v>
          </cell>
          <cell r="AR34">
            <v>111</v>
          </cell>
        </row>
        <row r="35">
          <cell r="AQ35">
            <v>116</v>
          </cell>
          <cell r="AR35">
            <v>294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rightToLeft="1" view="pageBreakPreview" zoomScale="70" zoomScaleNormal="100" zoomScaleSheetLayoutView="70" workbookViewId="0">
      <selection activeCell="A4" sqref="A4"/>
    </sheetView>
  </sheetViews>
  <sheetFormatPr defaultRowHeight="12.75"/>
  <cols>
    <col min="1" max="1" width="107.85546875" customWidth="1"/>
  </cols>
  <sheetData>
    <row r="1" spans="1:1" ht="81" customHeight="1"/>
    <row r="2" spans="1:1" ht="28.5">
      <c r="A2" s="816" t="s">
        <v>760</v>
      </c>
    </row>
    <row r="3" spans="1:1" ht="28.5">
      <c r="A3" s="816" t="s">
        <v>761</v>
      </c>
    </row>
    <row r="4" spans="1:1" ht="234.75" customHeight="1">
      <c r="A4" s="817" t="s">
        <v>762</v>
      </c>
    </row>
    <row r="5" spans="1:1">
      <c r="A5" s="818" t="s">
        <v>763</v>
      </c>
    </row>
    <row r="6" spans="1:1" ht="85.5" customHeight="1">
      <c r="A6" s="817" t="s">
        <v>764</v>
      </c>
    </row>
    <row r="7" spans="1:1" ht="99.75" customHeight="1">
      <c r="A7" s="817" t="s">
        <v>765</v>
      </c>
    </row>
    <row r="8" spans="1:1" ht="67.5" customHeight="1">
      <c r="A8" s="817" t="s">
        <v>766</v>
      </c>
    </row>
    <row r="9" spans="1:1" ht="90.75" customHeight="1">
      <c r="A9" s="817" t="s">
        <v>767</v>
      </c>
    </row>
    <row r="10" spans="1:1" ht="25.5" customHeight="1">
      <c r="A10" s="817"/>
    </row>
    <row r="11" spans="1:1" ht="26.25">
      <c r="A11" s="819" t="s">
        <v>768</v>
      </c>
    </row>
    <row r="12" spans="1:1" ht="26.25">
      <c r="A12" s="819" t="s">
        <v>769</v>
      </c>
    </row>
    <row r="13" spans="1:1" ht="26.25">
      <c r="A13" s="820"/>
    </row>
    <row r="14" spans="1:1" ht="225.75" customHeight="1">
      <c r="A14" s="821" t="s">
        <v>770</v>
      </c>
    </row>
    <row r="15" spans="1:1" ht="22.5">
      <c r="A15" s="821"/>
    </row>
    <row r="16" spans="1:1" ht="88.5" customHeight="1">
      <c r="A16" s="821" t="s">
        <v>771</v>
      </c>
    </row>
    <row r="17" spans="1:1" ht="22.5">
      <c r="A17" s="821"/>
    </row>
    <row r="18" spans="1:1" ht="96" customHeight="1">
      <c r="A18" s="821" t="s">
        <v>772</v>
      </c>
    </row>
    <row r="19" spans="1:1" ht="22.5">
      <c r="A19" s="821"/>
    </row>
    <row r="20" spans="1:1" ht="104.25" customHeight="1">
      <c r="A20" s="821" t="s">
        <v>773</v>
      </c>
    </row>
    <row r="21" spans="1:1" ht="26.25">
      <c r="A21" s="820"/>
    </row>
  </sheetData>
  <pageMargins left="0.7" right="0.7" top="0.75" bottom="0.75" header="0.3" footer="0.3"/>
  <pageSetup paperSize="9" orientation="portrait" horizontalDpi="4294967294"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rightToLeft="1" view="pageBreakPreview" zoomScale="90" zoomScaleNormal="75" zoomScaleSheetLayoutView="90" workbookViewId="0">
      <selection activeCell="F53" sqref="F53"/>
    </sheetView>
  </sheetViews>
  <sheetFormatPr defaultRowHeight="22.5"/>
  <cols>
    <col min="1" max="1" width="20.7109375" style="468" customWidth="1"/>
    <col min="2" max="9" width="7.7109375" style="468" customWidth="1"/>
    <col min="10" max="10" width="7.7109375" style="469" customWidth="1"/>
    <col min="11" max="13" width="7.7109375" style="468" customWidth="1"/>
    <col min="14" max="14" width="21.5703125" style="341" customWidth="1"/>
    <col min="15" max="16" width="9.140625" style="341"/>
    <col min="17" max="17" width="8.5703125" style="341" customWidth="1"/>
    <col min="18" max="18" width="9.140625" style="340"/>
    <col min="19" max="27" width="9.140625" style="339"/>
    <col min="28" max="33" width="9.140625" style="338"/>
    <col min="34" max="16384" width="9.140625" style="337"/>
  </cols>
  <sheetData>
    <row r="1" spans="1:35" ht="53.25" customHeight="1"/>
    <row r="2" spans="1:35" s="407" customFormat="1" ht="19.5" customHeight="1">
      <c r="A2" s="896" t="s">
        <v>629</v>
      </c>
      <c r="B2" s="897"/>
      <c r="C2" s="897"/>
      <c r="D2" s="897"/>
      <c r="E2" s="897"/>
      <c r="F2" s="897"/>
      <c r="G2" s="897"/>
      <c r="H2" s="897"/>
      <c r="I2" s="897"/>
      <c r="J2" s="897"/>
      <c r="K2" s="897"/>
      <c r="L2" s="897"/>
      <c r="M2" s="897"/>
      <c r="N2" s="897"/>
      <c r="O2" s="405"/>
      <c r="P2" s="405"/>
      <c r="Q2" s="405"/>
      <c r="R2" s="404"/>
      <c r="S2" s="403"/>
      <c r="T2" s="403"/>
      <c r="U2" s="403"/>
      <c r="V2" s="403"/>
      <c r="W2" s="403"/>
      <c r="X2" s="403"/>
      <c r="Y2" s="403"/>
      <c r="Z2" s="403"/>
      <c r="AA2" s="403"/>
    </row>
    <row r="3" spans="1:35" s="402" customFormat="1" ht="19.5" customHeight="1">
      <c r="A3" s="896" t="s">
        <v>628</v>
      </c>
      <c r="B3" s="898"/>
      <c r="C3" s="898"/>
      <c r="D3" s="898"/>
      <c r="E3" s="898"/>
      <c r="F3" s="898"/>
      <c r="G3" s="898"/>
      <c r="H3" s="898"/>
      <c r="I3" s="898"/>
      <c r="J3" s="898"/>
      <c r="K3" s="898"/>
      <c r="L3" s="898"/>
      <c r="M3" s="898"/>
      <c r="N3" s="898"/>
      <c r="O3" s="405"/>
      <c r="P3" s="405"/>
      <c r="Q3" s="405"/>
      <c r="R3" s="404"/>
      <c r="S3" s="403"/>
      <c r="T3" s="403"/>
      <c r="U3" s="403"/>
      <c r="V3" s="403"/>
      <c r="W3" s="403"/>
      <c r="X3" s="403"/>
      <c r="Y3" s="403"/>
      <c r="Z3" s="403"/>
      <c r="AA3" s="403"/>
    </row>
    <row r="4" spans="1:35" s="402" customFormat="1" ht="14.25" customHeight="1">
      <c r="A4" s="823" t="s">
        <v>2</v>
      </c>
      <c r="B4" s="823"/>
      <c r="C4" s="823"/>
      <c r="D4" s="823"/>
      <c r="E4" s="823"/>
      <c r="F4" s="823"/>
      <c r="G4" s="823"/>
      <c r="H4" s="823"/>
      <c r="I4" s="823"/>
      <c r="J4" s="823"/>
      <c r="K4" s="823"/>
      <c r="L4" s="823"/>
      <c r="M4" s="823"/>
      <c r="N4" s="823"/>
      <c r="O4" s="405"/>
      <c r="P4" s="405"/>
      <c r="Q4" s="405"/>
      <c r="R4" s="404"/>
      <c r="S4" s="403"/>
      <c r="T4" s="403"/>
      <c r="U4" s="403"/>
      <c r="V4" s="403"/>
      <c r="W4" s="403"/>
      <c r="X4" s="403"/>
      <c r="Y4" s="403"/>
      <c r="Z4" s="403"/>
      <c r="AA4" s="403"/>
    </row>
    <row r="5" spans="1:35" s="366" customFormat="1" ht="3.75" hidden="1" customHeight="1">
      <c r="A5" s="468"/>
      <c r="B5" s="468"/>
      <c r="C5" s="468"/>
      <c r="D5" s="468"/>
      <c r="E5" s="468"/>
      <c r="F5" s="468"/>
      <c r="G5" s="468"/>
      <c r="H5" s="468"/>
      <c r="I5" s="468"/>
      <c r="J5" s="469"/>
      <c r="K5" s="468"/>
      <c r="L5" s="468"/>
      <c r="M5" s="468"/>
      <c r="N5" s="462"/>
      <c r="O5" s="341"/>
      <c r="P5" s="341"/>
      <c r="Q5" s="341"/>
      <c r="R5" s="345"/>
      <c r="S5" s="344"/>
      <c r="T5" s="344"/>
      <c r="U5" s="344"/>
      <c r="V5" s="344"/>
      <c r="W5" s="344"/>
      <c r="X5" s="344"/>
      <c r="Y5" s="344"/>
      <c r="Z5" s="344"/>
      <c r="AA5" s="344"/>
      <c r="AB5" s="347"/>
      <c r="AC5" s="347"/>
      <c r="AD5" s="347"/>
      <c r="AE5" s="347"/>
      <c r="AF5" s="347"/>
      <c r="AG5" s="347"/>
    </row>
    <row r="6" spans="1:35" s="366" customFormat="1" ht="19.5" customHeight="1">
      <c r="A6" s="865" t="s">
        <v>627</v>
      </c>
      <c r="B6" s="865"/>
      <c r="C6" s="468"/>
      <c r="D6" s="468"/>
      <c r="E6" s="468"/>
      <c r="F6" s="468"/>
      <c r="G6" s="468"/>
      <c r="H6" s="468"/>
      <c r="I6" s="468"/>
      <c r="J6" s="590"/>
      <c r="K6" s="609"/>
      <c r="L6" s="609"/>
      <c r="M6" s="609"/>
      <c r="N6" s="462"/>
      <c r="O6" s="341"/>
      <c r="P6" s="341"/>
      <c r="Q6" s="341"/>
      <c r="R6" s="345"/>
      <c r="S6" s="344"/>
      <c r="T6" s="344"/>
      <c r="U6" s="344"/>
      <c r="V6" s="344"/>
      <c r="W6" s="344"/>
      <c r="X6" s="344"/>
      <c r="Y6" s="344"/>
      <c r="Z6" s="344"/>
      <c r="AA6" s="344"/>
      <c r="AB6" s="347"/>
      <c r="AC6" s="347"/>
      <c r="AD6" s="347"/>
      <c r="AE6" s="347"/>
      <c r="AF6" s="347"/>
      <c r="AG6" s="347"/>
    </row>
    <row r="7" spans="1:35" s="346" customFormat="1" ht="25.5" customHeight="1">
      <c r="A7" s="702"/>
      <c r="B7" s="830">
        <v>2014</v>
      </c>
      <c r="C7" s="895"/>
      <c r="D7" s="895"/>
      <c r="E7" s="824"/>
      <c r="F7" s="830">
        <v>2015</v>
      </c>
      <c r="G7" s="895"/>
      <c r="H7" s="895"/>
      <c r="I7" s="824"/>
      <c r="J7" s="830">
        <v>2016</v>
      </c>
      <c r="K7" s="895"/>
      <c r="L7" s="895"/>
      <c r="M7" s="824"/>
      <c r="N7" s="704"/>
      <c r="O7" s="341"/>
      <c r="P7" s="341"/>
      <c r="Q7" s="341"/>
      <c r="R7" s="345"/>
      <c r="S7" s="344"/>
      <c r="T7" s="344"/>
      <c r="U7" s="344"/>
      <c r="V7" s="344"/>
      <c r="W7" s="344"/>
      <c r="X7" s="344"/>
      <c r="Y7" s="344"/>
      <c r="Z7" s="344"/>
      <c r="AA7" s="344"/>
      <c r="AB7" s="347"/>
      <c r="AC7" s="347"/>
      <c r="AD7" s="347"/>
      <c r="AE7" s="347"/>
      <c r="AF7" s="347"/>
      <c r="AG7" s="347"/>
    </row>
    <row r="8" spans="1:35" s="346" customFormat="1" ht="23.1" customHeight="1">
      <c r="A8" s="705" t="s">
        <v>554</v>
      </c>
      <c r="B8" s="708" t="s">
        <v>626</v>
      </c>
      <c r="C8" s="708" t="s">
        <v>625</v>
      </c>
      <c r="D8" s="708" t="s">
        <v>624</v>
      </c>
      <c r="E8" s="708" t="s">
        <v>41</v>
      </c>
      <c r="F8" s="708" t="s">
        <v>626</v>
      </c>
      <c r="G8" s="708" t="s">
        <v>625</v>
      </c>
      <c r="H8" s="708" t="s">
        <v>624</v>
      </c>
      <c r="I8" s="708" t="s">
        <v>41</v>
      </c>
      <c r="J8" s="708" t="s">
        <v>626</v>
      </c>
      <c r="K8" s="708" t="s">
        <v>625</v>
      </c>
      <c r="L8" s="708" t="s">
        <v>624</v>
      </c>
      <c r="M8" s="708" t="s">
        <v>41</v>
      </c>
      <c r="N8" s="707" t="s">
        <v>553</v>
      </c>
      <c r="O8" s="341"/>
      <c r="P8" s="341"/>
      <c r="Q8" s="341"/>
      <c r="R8" s="345"/>
      <c r="S8" s="344"/>
      <c r="T8" s="344"/>
      <c r="U8" s="344"/>
      <c r="V8" s="344"/>
      <c r="W8" s="344"/>
      <c r="X8" s="344"/>
      <c r="Y8" s="344"/>
      <c r="Z8" s="344"/>
      <c r="AA8" s="344"/>
      <c r="AB8" s="347"/>
      <c r="AC8" s="347"/>
      <c r="AD8" s="347"/>
      <c r="AE8" s="347"/>
      <c r="AF8" s="347"/>
      <c r="AG8" s="347"/>
    </row>
    <row r="9" spans="1:35" s="346" customFormat="1" ht="17.25" customHeight="1">
      <c r="A9" s="709"/>
      <c r="B9" s="569" t="s">
        <v>550</v>
      </c>
      <c r="C9" s="569" t="s">
        <v>549</v>
      </c>
      <c r="D9" s="569" t="s">
        <v>623</v>
      </c>
      <c r="E9" s="569" t="s">
        <v>42</v>
      </c>
      <c r="F9" s="569" t="s">
        <v>550</v>
      </c>
      <c r="G9" s="569" t="s">
        <v>549</v>
      </c>
      <c r="H9" s="569" t="s">
        <v>623</v>
      </c>
      <c r="I9" s="569" t="s">
        <v>42</v>
      </c>
      <c r="J9" s="569" t="s">
        <v>550</v>
      </c>
      <c r="K9" s="569" t="s">
        <v>549</v>
      </c>
      <c r="L9" s="569" t="s">
        <v>623</v>
      </c>
      <c r="M9" s="569" t="s">
        <v>42</v>
      </c>
      <c r="N9" s="710"/>
      <c r="O9" s="341"/>
      <c r="P9" s="341"/>
      <c r="Q9" s="341"/>
      <c r="R9" s="345"/>
      <c r="S9" s="344"/>
      <c r="T9" s="344"/>
      <c r="U9" s="344"/>
      <c r="V9" s="344"/>
      <c r="W9" s="344"/>
      <c r="X9" s="344"/>
      <c r="Y9" s="344"/>
      <c r="Z9" s="344"/>
      <c r="AA9" s="344"/>
      <c r="AB9" s="347"/>
      <c r="AC9" s="347"/>
      <c r="AD9" s="347"/>
      <c r="AE9" s="347"/>
      <c r="AF9" s="347"/>
      <c r="AG9" s="347"/>
    </row>
    <row r="10" spans="1:35" s="457" customFormat="1" ht="28.5" customHeight="1">
      <c r="A10" s="682" t="s">
        <v>504</v>
      </c>
      <c r="B10" s="751">
        <v>362</v>
      </c>
      <c r="C10" s="751">
        <v>3639</v>
      </c>
      <c r="D10" s="751">
        <v>13349</v>
      </c>
      <c r="E10" s="752">
        <f>(B10+C10+D10)</f>
        <v>17350</v>
      </c>
      <c r="F10" s="751">
        <v>375</v>
      </c>
      <c r="G10" s="751">
        <v>3947</v>
      </c>
      <c r="H10" s="751">
        <v>16551</v>
      </c>
      <c r="I10" s="752">
        <f t="shared" ref="I10:I20" si="0">SUM(F10:H10)</f>
        <v>20873</v>
      </c>
      <c r="J10" s="497">
        <v>480</v>
      </c>
      <c r="K10" s="751">
        <v>4098</v>
      </c>
      <c r="L10" s="751">
        <v>17092</v>
      </c>
      <c r="M10" s="752">
        <f t="shared" ref="M10:M20" si="1">SUM(J10:L10)</f>
        <v>21670</v>
      </c>
      <c r="N10" s="711" t="s">
        <v>503</v>
      </c>
      <c r="O10" s="358"/>
      <c r="P10" s="358"/>
      <c r="Q10" s="358"/>
      <c r="R10" s="357"/>
      <c r="S10" s="356"/>
      <c r="T10" s="356"/>
      <c r="U10" s="356"/>
      <c r="V10" s="356"/>
      <c r="W10" s="356"/>
      <c r="X10" s="356"/>
      <c r="Y10" s="356"/>
      <c r="Z10" s="356"/>
      <c r="AA10" s="356"/>
      <c r="AB10" s="355"/>
      <c r="AC10" s="355"/>
      <c r="AD10" s="355"/>
      <c r="AE10" s="355"/>
      <c r="AF10" s="355"/>
      <c r="AG10" s="355"/>
      <c r="AH10" s="355"/>
      <c r="AI10" s="355"/>
    </row>
    <row r="11" spans="1:35" s="346" customFormat="1" ht="28.5" customHeight="1">
      <c r="A11" s="712" t="s">
        <v>622</v>
      </c>
      <c r="B11" s="753">
        <v>192</v>
      </c>
      <c r="C11" s="753">
        <v>5030</v>
      </c>
      <c r="D11" s="753">
        <v>7795</v>
      </c>
      <c r="E11" s="754">
        <f>(B11+C11+D11)</f>
        <v>13017</v>
      </c>
      <c r="F11" s="753">
        <v>159</v>
      </c>
      <c r="G11" s="753">
        <v>5373</v>
      </c>
      <c r="H11" s="753">
        <v>9868</v>
      </c>
      <c r="I11" s="754">
        <f t="shared" si="0"/>
        <v>15400</v>
      </c>
      <c r="J11" s="749">
        <v>178</v>
      </c>
      <c r="K11" s="753">
        <v>178</v>
      </c>
      <c r="L11" s="753">
        <v>13250</v>
      </c>
      <c r="M11" s="754">
        <f t="shared" si="1"/>
        <v>13606</v>
      </c>
      <c r="N11" s="713" t="s">
        <v>621</v>
      </c>
      <c r="O11" s="341"/>
      <c r="P11" s="341"/>
      <c r="Q11" s="341"/>
      <c r="R11" s="345"/>
      <c r="S11" s="344"/>
      <c r="T11" s="344"/>
      <c r="U11" s="344"/>
      <c r="V11" s="344"/>
      <c r="W11" s="344"/>
      <c r="X11" s="344"/>
      <c r="Y11" s="344"/>
      <c r="Z11" s="344"/>
      <c r="AA11" s="344"/>
      <c r="AB11" s="347"/>
      <c r="AC11" s="347"/>
      <c r="AD11" s="347"/>
      <c r="AE11" s="347"/>
      <c r="AF11" s="347"/>
      <c r="AG11" s="347"/>
    </row>
    <row r="12" spans="1:35" s="346" customFormat="1" ht="28.5" customHeight="1">
      <c r="A12" s="682" t="s">
        <v>620</v>
      </c>
      <c r="B12" s="755" t="s">
        <v>615</v>
      </c>
      <c r="C12" s="751">
        <v>298</v>
      </c>
      <c r="D12" s="751">
        <v>548</v>
      </c>
      <c r="E12" s="752">
        <v>846</v>
      </c>
      <c r="F12" s="755" t="s">
        <v>615</v>
      </c>
      <c r="G12" s="751">
        <v>267</v>
      </c>
      <c r="H12" s="751">
        <v>705</v>
      </c>
      <c r="I12" s="752">
        <f t="shared" si="0"/>
        <v>972</v>
      </c>
      <c r="J12" s="497">
        <v>0</v>
      </c>
      <c r="K12" s="751">
        <v>369</v>
      </c>
      <c r="L12" s="751">
        <v>5595</v>
      </c>
      <c r="M12" s="752">
        <f t="shared" si="1"/>
        <v>5964</v>
      </c>
      <c r="N12" s="711" t="s">
        <v>619</v>
      </c>
      <c r="O12" s="341"/>
      <c r="P12" s="341"/>
      <c r="Q12" s="341"/>
      <c r="R12" s="345"/>
      <c r="S12" s="344"/>
      <c r="T12" s="344"/>
      <c r="U12" s="344"/>
      <c r="V12" s="344"/>
      <c r="W12" s="344"/>
      <c r="X12" s="344"/>
      <c r="Y12" s="344"/>
      <c r="Z12" s="344"/>
      <c r="AA12" s="344"/>
      <c r="AB12" s="347"/>
      <c r="AC12" s="347"/>
      <c r="AD12" s="347"/>
      <c r="AE12" s="347"/>
      <c r="AF12" s="347"/>
      <c r="AG12" s="347"/>
    </row>
    <row r="13" spans="1:35" s="346" customFormat="1" ht="28.5" customHeight="1">
      <c r="A13" s="712" t="s">
        <v>618</v>
      </c>
      <c r="B13" s="756" t="s">
        <v>615</v>
      </c>
      <c r="C13" s="753">
        <v>619</v>
      </c>
      <c r="D13" s="753">
        <v>1780</v>
      </c>
      <c r="E13" s="754">
        <v>2399</v>
      </c>
      <c r="F13" s="756" t="s">
        <v>615</v>
      </c>
      <c r="G13" s="753">
        <v>657</v>
      </c>
      <c r="H13" s="753">
        <v>2810</v>
      </c>
      <c r="I13" s="754">
        <f t="shared" si="0"/>
        <v>3467</v>
      </c>
      <c r="J13" s="749">
        <v>0</v>
      </c>
      <c r="K13" s="753">
        <v>576</v>
      </c>
      <c r="L13" s="753">
        <v>2683</v>
      </c>
      <c r="M13" s="754">
        <f t="shared" si="1"/>
        <v>3259</v>
      </c>
      <c r="N13" s="713" t="s">
        <v>617</v>
      </c>
      <c r="O13" s="341"/>
      <c r="P13" s="341"/>
      <c r="Q13" s="341"/>
      <c r="R13" s="345"/>
      <c r="S13" s="344"/>
      <c r="T13" s="344"/>
      <c r="U13" s="344"/>
      <c r="V13" s="344"/>
      <c r="W13" s="344"/>
      <c r="X13" s="344"/>
      <c r="Y13" s="344"/>
      <c r="Z13" s="344"/>
      <c r="AA13" s="344"/>
      <c r="AB13" s="347"/>
      <c r="AC13" s="347"/>
      <c r="AD13" s="347"/>
      <c r="AE13" s="347"/>
      <c r="AF13" s="347"/>
      <c r="AG13" s="347"/>
    </row>
    <row r="14" spans="1:35" s="346" customFormat="1" ht="28.5" customHeight="1">
      <c r="A14" s="682" t="s">
        <v>616</v>
      </c>
      <c r="B14" s="755" t="s">
        <v>615</v>
      </c>
      <c r="C14" s="751">
        <v>2626</v>
      </c>
      <c r="D14" s="751">
        <v>624</v>
      </c>
      <c r="E14" s="752">
        <v>3250</v>
      </c>
      <c r="F14" s="755" t="s">
        <v>615</v>
      </c>
      <c r="G14" s="751">
        <v>2575</v>
      </c>
      <c r="H14" s="751">
        <v>2213</v>
      </c>
      <c r="I14" s="752">
        <f t="shared" si="0"/>
        <v>4788</v>
      </c>
      <c r="J14" s="497">
        <v>0</v>
      </c>
      <c r="K14" s="751">
        <v>1950</v>
      </c>
      <c r="L14" s="751">
        <v>584</v>
      </c>
      <c r="M14" s="752">
        <f t="shared" si="1"/>
        <v>2534</v>
      </c>
      <c r="N14" s="711" t="s">
        <v>614</v>
      </c>
      <c r="O14" s="341"/>
      <c r="P14" s="341"/>
      <c r="Q14" s="341"/>
      <c r="R14" s="345"/>
      <c r="S14" s="344"/>
      <c r="T14" s="344"/>
      <c r="U14" s="344"/>
      <c r="V14" s="344"/>
      <c r="W14" s="344"/>
      <c r="X14" s="344"/>
      <c r="Y14" s="344"/>
      <c r="Z14" s="344"/>
      <c r="AA14" s="344"/>
      <c r="AB14" s="347"/>
      <c r="AC14" s="347"/>
      <c r="AD14" s="347"/>
      <c r="AE14" s="347"/>
      <c r="AF14" s="347"/>
      <c r="AG14" s="347"/>
    </row>
    <row r="15" spans="1:35" s="346" customFormat="1" ht="28.5" customHeight="1">
      <c r="A15" s="712" t="s">
        <v>613</v>
      </c>
      <c r="B15" s="753">
        <v>42</v>
      </c>
      <c r="C15" s="753">
        <v>1716</v>
      </c>
      <c r="D15" s="753">
        <v>3871</v>
      </c>
      <c r="E15" s="754">
        <f t="shared" ref="E15:E20" si="2">(B15+C15+D15)</f>
        <v>5629</v>
      </c>
      <c r="F15" s="753">
        <v>43</v>
      </c>
      <c r="G15" s="753">
        <v>1937</v>
      </c>
      <c r="H15" s="753">
        <v>4920</v>
      </c>
      <c r="I15" s="754">
        <f t="shared" si="0"/>
        <v>6900</v>
      </c>
      <c r="J15" s="749">
        <v>18</v>
      </c>
      <c r="K15" s="753">
        <v>1928</v>
      </c>
      <c r="L15" s="753">
        <v>5855</v>
      </c>
      <c r="M15" s="754">
        <f t="shared" si="1"/>
        <v>7801</v>
      </c>
      <c r="N15" s="713" t="s">
        <v>612</v>
      </c>
      <c r="O15" s="341"/>
      <c r="P15" s="341"/>
      <c r="Q15" s="341"/>
      <c r="R15" s="345"/>
      <c r="S15" s="344"/>
      <c r="T15" s="344"/>
      <c r="U15" s="344"/>
      <c r="V15" s="344"/>
      <c r="W15" s="344"/>
      <c r="X15" s="344"/>
      <c r="Y15" s="344"/>
      <c r="Z15" s="344"/>
      <c r="AA15" s="344"/>
      <c r="AB15" s="347"/>
      <c r="AC15" s="347"/>
      <c r="AD15" s="347"/>
      <c r="AE15" s="347"/>
      <c r="AF15" s="347"/>
      <c r="AG15" s="347"/>
    </row>
    <row r="16" spans="1:35" s="346" customFormat="1" ht="28.5" customHeight="1">
      <c r="A16" s="682" t="s">
        <v>611</v>
      </c>
      <c r="B16" s="751">
        <v>118</v>
      </c>
      <c r="C16" s="751">
        <v>2203</v>
      </c>
      <c r="D16" s="751">
        <v>2135</v>
      </c>
      <c r="E16" s="752">
        <f t="shared" si="2"/>
        <v>4456</v>
      </c>
      <c r="F16" s="751">
        <v>119</v>
      </c>
      <c r="G16" s="751">
        <v>2420</v>
      </c>
      <c r="H16" s="751">
        <v>2647</v>
      </c>
      <c r="I16" s="752">
        <f t="shared" si="0"/>
        <v>5186</v>
      </c>
      <c r="J16" s="497">
        <v>117</v>
      </c>
      <c r="K16" s="751">
        <v>2130</v>
      </c>
      <c r="L16" s="751">
        <v>11473</v>
      </c>
      <c r="M16" s="752">
        <f t="shared" si="1"/>
        <v>13720</v>
      </c>
      <c r="N16" s="711" t="s">
        <v>610</v>
      </c>
      <c r="O16" s="341"/>
      <c r="P16" s="341"/>
      <c r="Q16" s="341"/>
      <c r="R16" s="345"/>
      <c r="S16" s="344"/>
      <c r="T16" s="344"/>
      <c r="U16" s="344"/>
      <c r="V16" s="344"/>
      <c r="W16" s="344"/>
      <c r="X16" s="344"/>
      <c r="Y16" s="344"/>
      <c r="Z16" s="344"/>
      <c r="AA16" s="344"/>
      <c r="AB16" s="347"/>
      <c r="AC16" s="347"/>
      <c r="AD16" s="347"/>
      <c r="AE16" s="347"/>
      <c r="AF16" s="347"/>
      <c r="AG16" s="347"/>
    </row>
    <row r="17" spans="1:33" s="346" customFormat="1" ht="28.5" customHeight="1">
      <c r="A17" s="712" t="s">
        <v>609</v>
      </c>
      <c r="B17" s="753">
        <v>462</v>
      </c>
      <c r="C17" s="753">
        <v>5631</v>
      </c>
      <c r="D17" s="753">
        <v>12617</v>
      </c>
      <c r="E17" s="754">
        <f t="shared" si="2"/>
        <v>18710</v>
      </c>
      <c r="F17" s="753">
        <v>402</v>
      </c>
      <c r="G17" s="753">
        <v>2048</v>
      </c>
      <c r="H17" s="753">
        <v>16120</v>
      </c>
      <c r="I17" s="754">
        <f t="shared" si="0"/>
        <v>18570</v>
      </c>
      <c r="J17" s="749">
        <v>376</v>
      </c>
      <c r="K17" s="753">
        <v>4888</v>
      </c>
      <c r="L17" s="753">
        <v>16714</v>
      </c>
      <c r="M17" s="754">
        <f t="shared" si="1"/>
        <v>21978</v>
      </c>
      <c r="N17" s="713" t="s">
        <v>608</v>
      </c>
      <c r="O17" s="341"/>
      <c r="P17" s="341"/>
      <c r="Q17" s="341"/>
      <c r="R17" s="345"/>
      <c r="S17" s="344"/>
      <c r="T17" s="344"/>
      <c r="U17" s="344"/>
      <c r="V17" s="344"/>
      <c r="W17" s="344"/>
      <c r="X17" s="344"/>
      <c r="Y17" s="344"/>
      <c r="Z17" s="344"/>
      <c r="AA17" s="344"/>
      <c r="AB17" s="347"/>
      <c r="AC17" s="347"/>
      <c r="AD17" s="347"/>
      <c r="AE17" s="347"/>
      <c r="AF17" s="347"/>
      <c r="AG17" s="347"/>
    </row>
    <row r="18" spans="1:33" s="346" customFormat="1" ht="28.5" customHeight="1">
      <c r="A18" s="682" t="s">
        <v>607</v>
      </c>
      <c r="B18" s="751">
        <v>289</v>
      </c>
      <c r="C18" s="751">
        <v>1158</v>
      </c>
      <c r="D18" s="751">
        <v>5777</v>
      </c>
      <c r="E18" s="752">
        <f t="shared" si="2"/>
        <v>7224</v>
      </c>
      <c r="F18" s="751">
        <v>299</v>
      </c>
      <c r="G18" s="751">
        <v>1144</v>
      </c>
      <c r="H18" s="751">
        <v>7996</v>
      </c>
      <c r="I18" s="752">
        <f t="shared" si="0"/>
        <v>9439</v>
      </c>
      <c r="J18" s="497">
        <v>274</v>
      </c>
      <c r="K18" s="751">
        <v>1193</v>
      </c>
      <c r="L18" s="751">
        <v>9436</v>
      </c>
      <c r="M18" s="752">
        <f t="shared" si="1"/>
        <v>10903</v>
      </c>
      <c r="N18" s="711" t="s">
        <v>606</v>
      </c>
      <c r="O18" s="341"/>
      <c r="P18" s="341"/>
      <c r="Q18" s="341"/>
      <c r="R18" s="345"/>
      <c r="S18" s="344"/>
      <c r="T18" s="344"/>
      <c r="U18" s="344"/>
      <c r="V18" s="344"/>
      <c r="W18" s="344"/>
      <c r="X18" s="344"/>
      <c r="Y18" s="344"/>
      <c r="Z18" s="344"/>
      <c r="AA18" s="344"/>
      <c r="AB18" s="347"/>
      <c r="AC18" s="347"/>
      <c r="AD18" s="347"/>
      <c r="AE18" s="347"/>
      <c r="AF18" s="347"/>
      <c r="AG18" s="347"/>
    </row>
    <row r="19" spans="1:33" s="346" customFormat="1" ht="28.5" customHeight="1">
      <c r="A19" s="712" t="s">
        <v>605</v>
      </c>
      <c r="B19" s="753">
        <v>110</v>
      </c>
      <c r="C19" s="753">
        <v>650</v>
      </c>
      <c r="D19" s="753">
        <v>390</v>
      </c>
      <c r="E19" s="754">
        <f t="shared" si="2"/>
        <v>1150</v>
      </c>
      <c r="F19" s="753">
        <v>105</v>
      </c>
      <c r="G19" s="753">
        <v>681</v>
      </c>
      <c r="H19" s="753">
        <v>540</v>
      </c>
      <c r="I19" s="754">
        <f t="shared" si="0"/>
        <v>1326</v>
      </c>
      <c r="J19" s="749">
        <v>89</v>
      </c>
      <c r="K19" s="753">
        <v>802</v>
      </c>
      <c r="L19" s="753">
        <v>4927</v>
      </c>
      <c r="M19" s="754">
        <f t="shared" si="1"/>
        <v>5818</v>
      </c>
      <c r="N19" s="713" t="s">
        <v>604</v>
      </c>
      <c r="O19" s="341"/>
      <c r="P19" s="341"/>
      <c r="Q19" s="341"/>
      <c r="R19" s="345"/>
      <c r="S19" s="344"/>
      <c r="T19" s="344"/>
      <c r="U19" s="344"/>
      <c r="V19" s="344"/>
      <c r="W19" s="344"/>
      <c r="X19" s="344"/>
      <c r="Y19" s="344"/>
      <c r="Z19" s="344"/>
      <c r="AA19" s="344"/>
      <c r="AB19" s="347"/>
      <c r="AC19" s="347"/>
      <c r="AD19" s="347"/>
      <c r="AE19" s="347"/>
      <c r="AF19" s="347"/>
      <c r="AG19" s="347"/>
    </row>
    <row r="20" spans="1:33" s="346" customFormat="1" ht="28.5" customHeight="1">
      <c r="A20" s="682" t="s">
        <v>145</v>
      </c>
      <c r="B20" s="751">
        <v>87</v>
      </c>
      <c r="C20" s="751">
        <v>2966</v>
      </c>
      <c r="D20" s="751">
        <v>7166</v>
      </c>
      <c r="E20" s="752">
        <f t="shared" si="2"/>
        <v>10219</v>
      </c>
      <c r="F20" s="751">
        <v>109</v>
      </c>
      <c r="G20" s="751">
        <v>6020</v>
      </c>
      <c r="H20" s="751">
        <v>10325</v>
      </c>
      <c r="I20" s="752">
        <f t="shared" si="0"/>
        <v>16454</v>
      </c>
      <c r="J20" s="497">
        <v>143</v>
      </c>
      <c r="K20" s="751">
        <v>2532</v>
      </c>
      <c r="L20" s="751">
        <v>9673</v>
      </c>
      <c r="M20" s="752">
        <f t="shared" si="1"/>
        <v>12348</v>
      </c>
      <c r="N20" s="711" t="s">
        <v>603</v>
      </c>
      <c r="O20" s="341"/>
      <c r="P20" s="341"/>
      <c r="Q20" s="341"/>
      <c r="R20" s="345"/>
      <c r="S20" s="344"/>
      <c r="T20" s="344"/>
      <c r="U20" s="344"/>
      <c r="V20" s="344"/>
      <c r="W20" s="344"/>
      <c r="X20" s="344"/>
      <c r="Y20" s="344"/>
      <c r="Z20" s="344"/>
      <c r="AA20" s="344"/>
      <c r="AB20" s="347"/>
      <c r="AC20" s="347"/>
      <c r="AD20" s="347"/>
      <c r="AE20" s="347"/>
      <c r="AF20" s="347"/>
      <c r="AG20" s="347"/>
    </row>
    <row r="21" spans="1:33" s="373" customFormat="1" ht="24.75" customHeight="1">
      <c r="A21" s="747" t="s">
        <v>41</v>
      </c>
      <c r="B21" s="757">
        <f>SUM(B10:B20)</f>
        <v>1662</v>
      </c>
      <c r="C21" s="757">
        <v>26536</v>
      </c>
      <c r="D21" s="757">
        <v>56052</v>
      </c>
      <c r="E21" s="757">
        <f>(E10+E11+E12+E13+E14+E15+E16+E17+E18+E19+E20)</f>
        <v>84250</v>
      </c>
      <c r="F21" s="757">
        <f t="shared" ref="F21:M21" si="3">SUM(F10:F20)</f>
        <v>1611</v>
      </c>
      <c r="G21" s="757">
        <f t="shared" si="3"/>
        <v>27069</v>
      </c>
      <c r="H21" s="757">
        <f t="shared" si="3"/>
        <v>74695</v>
      </c>
      <c r="I21" s="757">
        <f t="shared" si="3"/>
        <v>103375</v>
      </c>
      <c r="J21" s="750">
        <f t="shared" si="3"/>
        <v>1675</v>
      </c>
      <c r="K21" s="757">
        <f t="shared" si="3"/>
        <v>20644</v>
      </c>
      <c r="L21" s="757">
        <f t="shared" si="3"/>
        <v>97282</v>
      </c>
      <c r="M21" s="757">
        <f t="shared" si="3"/>
        <v>119601</v>
      </c>
      <c r="N21" s="748" t="s">
        <v>42</v>
      </c>
      <c r="O21" s="376"/>
      <c r="P21" s="376"/>
      <c r="Q21" s="376"/>
      <c r="R21" s="375"/>
      <c r="S21" s="374"/>
      <c r="T21" s="374"/>
      <c r="U21" s="374"/>
      <c r="V21" s="374"/>
      <c r="W21" s="374"/>
      <c r="X21" s="374"/>
      <c r="Y21" s="374"/>
      <c r="Z21" s="374"/>
      <c r="AA21" s="374"/>
      <c r="AB21" s="423"/>
      <c r="AC21" s="423"/>
      <c r="AD21" s="423"/>
      <c r="AE21" s="423"/>
      <c r="AF21" s="423"/>
      <c r="AG21" s="423"/>
    </row>
    <row r="22" spans="1:33" s="346" customFormat="1" ht="8.25" customHeight="1">
      <c r="A22" s="468"/>
      <c r="B22" s="469"/>
      <c r="C22" s="469"/>
      <c r="D22" s="469"/>
      <c r="E22" s="469"/>
      <c r="F22" s="469"/>
      <c r="G22" s="469"/>
      <c r="H22" s="469"/>
      <c r="I22" s="469"/>
      <c r="J22" s="469"/>
      <c r="K22" s="469"/>
      <c r="L22" s="469"/>
      <c r="M22" s="469"/>
      <c r="N22" s="462"/>
      <c r="O22" s="341"/>
      <c r="P22" s="341"/>
      <c r="Q22" s="341"/>
      <c r="R22" s="345"/>
      <c r="S22" s="344"/>
      <c r="T22" s="344"/>
      <c r="U22" s="344"/>
      <c r="V22" s="344"/>
      <c r="W22" s="344"/>
      <c r="X22" s="344"/>
      <c r="Y22" s="344"/>
      <c r="Z22" s="344"/>
      <c r="AA22" s="344"/>
      <c r="AB22" s="347"/>
      <c r="AC22" s="347"/>
      <c r="AD22" s="347"/>
      <c r="AE22" s="347"/>
      <c r="AF22" s="347"/>
      <c r="AG22" s="347"/>
    </row>
    <row r="23" spans="1:33" s="745" customFormat="1" ht="27.75" customHeight="1">
      <c r="A23" s="894" t="s">
        <v>305</v>
      </c>
      <c r="B23" s="894"/>
      <c r="C23" s="498"/>
      <c r="D23" s="498"/>
      <c r="E23" s="498"/>
      <c r="F23" s="498"/>
      <c r="G23" s="498"/>
      <c r="H23" s="498"/>
      <c r="I23" s="498"/>
      <c r="J23" s="500"/>
      <c r="K23" s="498"/>
      <c r="L23" s="867" t="s">
        <v>489</v>
      </c>
      <c r="M23" s="867"/>
      <c r="N23" s="867"/>
      <c r="O23" s="498"/>
      <c r="P23" s="498"/>
      <c r="Q23" s="498"/>
      <c r="R23" s="501"/>
    </row>
    <row r="24" spans="1:33" s="426" customFormat="1">
      <c r="A24" s="468"/>
      <c r="B24" s="468"/>
      <c r="C24" s="468"/>
      <c r="D24" s="468"/>
      <c r="E24" s="468"/>
      <c r="F24" s="468"/>
      <c r="G24" s="468"/>
      <c r="H24" s="468"/>
      <c r="I24" s="468"/>
      <c r="J24" s="473"/>
      <c r="K24" s="600"/>
      <c r="L24" s="600"/>
      <c r="M24" s="600"/>
      <c r="N24" s="341"/>
      <c r="O24" s="341"/>
      <c r="P24" s="341"/>
      <c r="Q24" s="341"/>
      <c r="R24" s="428"/>
      <c r="S24" s="427"/>
      <c r="T24" s="427"/>
      <c r="U24" s="427"/>
      <c r="V24" s="427"/>
      <c r="W24" s="427"/>
      <c r="X24" s="427"/>
      <c r="Y24" s="427"/>
      <c r="Z24" s="427"/>
      <c r="AA24" s="427"/>
    </row>
    <row r="25" spans="1:33" s="426" customFormat="1">
      <c r="A25" s="468"/>
      <c r="B25" s="468"/>
      <c r="C25" s="468"/>
      <c r="D25" s="468"/>
      <c r="E25" s="468"/>
      <c r="F25" s="468"/>
      <c r="G25" s="468"/>
      <c r="H25" s="468"/>
      <c r="I25" s="468"/>
      <c r="J25" s="469"/>
      <c r="K25" s="468"/>
      <c r="L25" s="468"/>
      <c r="M25" s="468"/>
      <c r="N25" s="341"/>
      <c r="O25" s="341"/>
      <c r="P25" s="341"/>
      <c r="Q25" s="341"/>
      <c r="R25" s="428"/>
      <c r="S25" s="427"/>
      <c r="T25" s="427"/>
      <c r="U25" s="427"/>
      <c r="V25" s="427"/>
      <c r="W25" s="427"/>
      <c r="X25" s="427"/>
      <c r="Y25" s="427"/>
      <c r="Z25" s="427"/>
      <c r="AA25" s="427"/>
    </row>
    <row r="26" spans="1:33" s="426" customFormat="1">
      <c r="A26" s="468"/>
      <c r="B26" s="468"/>
      <c r="C26" s="468"/>
      <c r="D26" s="468"/>
      <c r="E26" s="468"/>
      <c r="F26" s="468"/>
      <c r="G26" s="468"/>
      <c r="H26" s="468"/>
      <c r="I26" s="468"/>
      <c r="J26" s="473"/>
      <c r="K26" s="600"/>
      <c r="L26" s="600"/>
      <c r="M26" s="600"/>
      <c r="N26" s="341"/>
      <c r="O26" s="341"/>
      <c r="P26" s="341"/>
      <c r="Q26" s="341"/>
      <c r="R26" s="428"/>
      <c r="S26" s="427"/>
      <c r="T26" s="427"/>
      <c r="U26" s="427"/>
      <c r="V26" s="427"/>
      <c r="W26" s="427"/>
      <c r="X26" s="427"/>
      <c r="Y26" s="427"/>
      <c r="Z26" s="427"/>
      <c r="AA26" s="427"/>
    </row>
    <row r="27" spans="1:33" s="426" customFormat="1">
      <c r="A27" s="468"/>
      <c r="B27" s="468"/>
      <c r="C27" s="468"/>
      <c r="D27" s="468"/>
      <c r="E27" s="468"/>
      <c r="F27" s="468"/>
      <c r="G27" s="468"/>
      <c r="H27" s="468"/>
      <c r="I27" s="468"/>
      <c r="J27" s="469"/>
      <c r="K27" s="468"/>
      <c r="L27" s="468"/>
      <c r="M27" s="468"/>
      <c r="N27" s="341"/>
      <c r="O27" s="341"/>
      <c r="P27" s="341"/>
      <c r="Q27" s="341"/>
      <c r="R27" s="428"/>
      <c r="S27" s="427"/>
      <c r="T27" s="427"/>
      <c r="U27" s="427"/>
      <c r="V27" s="427"/>
      <c r="W27" s="427"/>
      <c r="X27" s="427"/>
      <c r="Y27" s="427"/>
      <c r="Z27" s="427"/>
      <c r="AA27" s="427"/>
    </row>
    <row r="28" spans="1:33" s="346" customFormat="1">
      <c r="A28" s="468"/>
      <c r="B28" s="468"/>
      <c r="C28" s="468"/>
      <c r="D28" s="468"/>
      <c r="E28" s="468"/>
      <c r="F28" s="468"/>
      <c r="G28" s="468"/>
      <c r="H28" s="468"/>
      <c r="I28" s="468"/>
      <c r="J28" s="469"/>
      <c r="K28" s="468"/>
      <c r="L28" s="468"/>
      <c r="M28" s="468"/>
      <c r="N28" s="341"/>
      <c r="O28" s="341"/>
      <c r="P28" s="341"/>
      <c r="Q28" s="341"/>
      <c r="R28" s="345"/>
      <c r="S28" s="344"/>
      <c r="T28" s="344"/>
      <c r="U28" s="344"/>
      <c r="V28" s="344"/>
      <c r="W28" s="344"/>
      <c r="X28" s="344"/>
      <c r="Y28" s="344"/>
      <c r="Z28" s="344"/>
      <c r="AA28" s="344"/>
      <c r="AB28" s="347"/>
      <c r="AC28" s="347"/>
      <c r="AD28" s="347"/>
      <c r="AE28" s="347"/>
      <c r="AF28" s="347"/>
      <c r="AG28" s="347"/>
    </row>
    <row r="29" spans="1:33" s="346" customFormat="1">
      <c r="A29" s="468"/>
      <c r="B29" s="468"/>
      <c r="C29" s="468"/>
      <c r="D29" s="468"/>
      <c r="E29" s="468"/>
      <c r="F29" s="468"/>
      <c r="G29" s="468"/>
      <c r="H29" s="468"/>
      <c r="I29" s="468"/>
      <c r="J29" s="469"/>
      <c r="K29" s="468"/>
      <c r="L29" s="468"/>
      <c r="M29" s="468"/>
      <c r="N29" s="341"/>
      <c r="O29" s="341"/>
      <c r="P29" s="341"/>
      <c r="Q29" s="341"/>
      <c r="R29" s="345"/>
      <c r="S29" s="344"/>
      <c r="T29" s="344"/>
      <c r="U29" s="344"/>
      <c r="V29" s="344"/>
      <c r="W29" s="344"/>
      <c r="X29" s="344"/>
      <c r="Y29" s="344"/>
      <c r="Z29" s="344"/>
      <c r="AA29" s="344"/>
      <c r="AB29" s="347"/>
      <c r="AC29" s="347"/>
      <c r="AD29" s="347"/>
      <c r="AE29" s="347"/>
      <c r="AF29" s="347"/>
      <c r="AG29" s="347"/>
    </row>
    <row r="30" spans="1:33" s="346" customFormat="1">
      <c r="A30" s="468"/>
      <c r="B30" s="468"/>
      <c r="C30" s="468"/>
      <c r="D30" s="468"/>
      <c r="E30" s="468"/>
      <c r="F30" s="468"/>
      <c r="G30" s="468"/>
      <c r="H30" s="468"/>
      <c r="I30" s="468"/>
      <c r="J30" s="469"/>
      <c r="K30" s="468"/>
      <c r="L30" s="468"/>
      <c r="M30" s="468"/>
      <c r="N30" s="341"/>
      <c r="O30" s="341"/>
      <c r="P30" s="341"/>
      <c r="Q30" s="341"/>
      <c r="R30" s="345"/>
      <c r="S30" s="344"/>
      <c r="T30" s="344"/>
      <c r="U30" s="344"/>
      <c r="V30" s="344"/>
      <c r="W30" s="344"/>
      <c r="X30" s="344"/>
      <c r="Y30" s="344"/>
      <c r="Z30" s="344"/>
      <c r="AA30" s="344"/>
      <c r="AB30" s="347"/>
      <c r="AC30" s="347"/>
      <c r="AD30" s="347"/>
      <c r="AE30" s="347"/>
      <c r="AF30" s="347"/>
      <c r="AG30" s="347"/>
    </row>
    <row r="31" spans="1:33" s="346" customFormat="1">
      <c r="A31" s="468"/>
      <c r="B31" s="468"/>
      <c r="C31" s="468"/>
      <c r="D31" s="468"/>
      <c r="E31" s="468"/>
      <c r="F31" s="468"/>
      <c r="G31" s="468"/>
      <c r="H31" s="468"/>
      <c r="I31" s="468"/>
      <c r="J31" s="469"/>
      <c r="K31" s="468"/>
      <c r="L31" s="468"/>
      <c r="M31" s="468"/>
      <c r="N31" s="341"/>
      <c r="O31" s="341"/>
      <c r="P31" s="341"/>
      <c r="Q31" s="341"/>
      <c r="R31" s="345"/>
      <c r="S31" s="344"/>
      <c r="T31" s="344"/>
      <c r="U31" s="344"/>
      <c r="V31" s="344"/>
      <c r="W31" s="344"/>
      <c r="X31" s="344"/>
      <c r="Y31" s="344"/>
      <c r="Z31" s="344"/>
      <c r="AA31" s="344"/>
      <c r="AB31" s="347"/>
      <c r="AC31" s="347"/>
      <c r="AD31" s="347"/>
      <c r="AE31" s="347"/>
      <c r="AF31" s="347"/>
      <c r="AG31" s="347"/>
    </row>
    <row r="32" spans="1:33" s="346" customFormat="1">
      <c r="A32" s="468"/>
      <c r="B32" s="468"/>
      <c r="C32" s="468"/>
      <c r="D32" s="468"/>
      <c r="E32" s="468"/>
      <c r="F32" s="468"/>
      <c r="G32" s="468"/>
      <c r="H32" s="468"/>
      <c r="I32" s="468"/>
      <c r="J32" s="469"/>
      <c r="K32" s="468"/>
      <c r="L32" s="468"/>
      <c r="M32" s="468"/>
      <c r="N32" s="341"/>
      <c r="O32" s="341"/>
      <c r="P32" s="341"/>
      <c r="Q32" s="341"/>
      <c r="R32" s="345"/>
      <c r="S32" s="344"/>
      <c r="T32" s="344"/>
      <c r="U32" s="344"/>
      <c r="V32" s="344"/>
      <c r="W32" s="344"/>
      <c r="X32" s="344"/>
      <c r="Y32" s="344"/>
      <c r="Z32" s="344"/>
      <c r="AA32" s="344"/>
      <c r="AB32" s="347"/>
      <c r="AC32" s="347"/>
      <c r="AD32" s="347"/>
      <c r="AE32" s="347"/>
      <c r="AF32" s="347"/>
      <c r="AG32" s="347"/>
    </row>
    <row r="33" spans="1:33" s="346" customFormat="1">
      <c r="A33" s="468"/>
      <c r="B33" s="468"/>
      <c r="C33" s="468"/>
      <c r="D33" s="468"/>
      <c r="E33" s="468"/>
      <c r="F33" s="468"/>
      <c r="G33" s="468"/>
      <c r="H33" s="468"/>
      <c r="I33" s="468"/>
      <c r="J33" s="469"/>
      <c r="K33" s="468"/>
      <c r="L33" s="468"/>
      <c r="M33" s="468"/>
      <c r="N33" s="341"/>
      <c r="O33" s="341"/>
      <c r="P33" s="341"/>
      <c r="Q33" s="341"/>
      <c r="R33" s="345"/>
      <c r="S33" s="344"/>
      <c r="T33" s="344"/>
      <c r="U33" s="344"/>
      <c r="V33" s="344"/>
      <c r="W33" s="344"/>
      <c r="X33" s="344"/>
      <c r="Y33" s="344"/>
      <c r="Z33" s="344"/>
      <c r="AA33" s="344"/>
      <c r="AB33" s="347"/>
      <c r="AC33" s="347"/>
      <c r="AD33" s="347"/>
      <c r="AE33" s="347"/>
      <c r="AF33" s="347"/>
      <c r="AG33" s="347"/>
    </row>
    <row r="34" spans="1:33" s="346" customFormat="1">
      <c r="A34" s="468"/>
      <c r="B34" s="468"/>
      <c r="C34" s="468"/>
      <c r="D34" s="468"/>
      <c r="E34" s="468"/>
      <c r="F34" s="468"/>
      <c r="G34" s="468"/>
      <c r="H34" s="468"/>
      <c r="I34" s="468"/>
      <c r="J34" s="469"/>
      <c r="K34" s="468"/>
      <c r="L34" s="468"/>
      <c r="M34" s="468"/>
      <c r="N34" s="341"/>
      <c r="O34" s="341"/>
      <c r="P34" s="341"/>
      <c r="Q34" s="341"/>
      <c r="R34" s="345"/>
      <c r="S34" s="344"/>
      <c r="T34" s="344"/>
      <c r="U34" s="344"/>
      <c r="V34" s="344"/>
      <c r="W34" s="344"/>
      <c r="X34" s="344"/>
      <c r="Y34" s="344"/>
      <c r="Z34" s="344"/>
      <c r="AA34" s="344"/>
      <c r="AB34" s="347"/>
      <c r="AC34" s="347"/>
      <c r="AD34" s="347"/>
      <c r="AE34" s="347"/>
      <c r="AF34" s="347"/>
      <c r="AG34" s="347"/>
    </row>
    <row r="35" spans="1:33" s="346" customFormat="1">
      <c r="A35" s="468"/>
      <c r="B35" s="468"/>
      <c r="C35" s="468"/>
      <c r="D35" s="468"/>
      <c r="E35" s="468"/>
      <c r="F35" s="468"/>
      <c r="G35" s="468"/>
      <c r="H35" s="468"/>
      <c r="I35" s="468"/>
      <c r="J35" s="469"/>
      <c r="K35" s="468"/>
      <c r="L35" s="468"/>
      <c r="M35" s="468"/>
      <c r="N35" s="341"/>
      <c r="O35" s="341"/>
      <c r="P35" s="341"/>
      <c r="Q35" s="341"/>
      <c r="R35" s="345"/>
      <c r="S35" s="344"/>
      <c r="T35" s="344"/>
      <c r="U35" s="344"/>
      <c r="V35" s="344"/>
      <c r="W35" s="344"/>
      <c r="X35" s="344"/>
      <c r="Y35" s="344"/>
      <c r="Z35" s="344"/>
      <c r="AA35" s="344"/>
      <c r="AB35" s="347"/>
      <c r="AC35" s="347"/>
      <c r="AD35" s="347"/>
      <c r="AE35" s="347"/>
      <c r="AF35" s="347"/>
      <c r="AG35" s="347"/>
    </row>
    <row r="36" spans="1:33" s="342" customFormat="1">
      <c r="A36" s="468"/>
      <c r="B36" s="468"/>
      <c r="C36" s="468"/>
      <c r="D36" s="468"/>
      <c r="E36" s="468"/>
      <c r="F36" s="468"/>
      <c r="G36" s="468"/>
      <c r="H36" s="468"/>
      <c r="I36" s="468"/>
      <c r="J36" s="469"/>
      <c r="K36" s="468"/>
      <c r="L36" s="468"/>
      <c r="M36" s="468"/>
      <c r="N36" s="341"/>
      <c r="O36" s="341"/>
      <c r="P36" s="341"/>
      <c r="Q36" s="341"/>
      <c r="R36" s="345"/>
      <c r="S36" s="344"/>
      <c r="T36" s="344"/>
      <c r="U36" s="344"/>
      <c r="V36" s="344"/>
      <c r="W36" s="344"/>
      <c r="X36" s="344"/>
      <c r="Y36" s="344"/>
      <c r="Z36" s="344"/>
      <c r="AA36" s="344"/>
      <c r="AB36" s="343"/>
      <c r="AC36" s="343"/>
      <c r="AD36" s="343"/>
      <c r="AE36" s="343"/>
      <c r="AF36" s="343"/>
      <c r="AG36" s="343"/>
    </row>
    <row r="37" spans="1:33" s="342" customFormat="1">
      <c r="A37" s="468"/>
      <c r="B37" s="468"/>
      <c r="C37" s="468"/>
      <c r="D37" s="468"/>
      <c r="E37" s="468"/>
      <c r="F37" s="468"/>
      <c r="G37" s="468"/>
      <c r="H37" s="468"/>
      <c r="I37" s="468"/>
      <c r="J37" s="469"/>
      <c r="K37" s="468"/>
      <c r="L37" s="468"/>
      <c r="M37" s="468"/>
      <c r="N37" s="341"/>
      <c r="O37" s="341"/>
      <c r="P37" s="341"/>
      <c r="Q37" s="341"/>
      <c r="R37" s="345"/>
      <c r="S37" s="344"/>
      <c r="T37" s="344"/>
      <c r="U37" s="344"/>
      <c r="V37" s="344"/>
      <c r="W37" s="344"/>
      <c r="X37" s="344"/>
      <c r="Y37" s="344"/>
      <c r="Z37" s="344"/>
      <c r="AA37" s="344"/>
      <c r="AB37" s="343"/>
      <c r="AC37" s="343"/>
      <c r="AD37" s="343"/>
      <c r="AE37" s="343"/>
      <c r="AF37" s="343"/>
      <c r="AG37" s="343"/>
    </row>
    <row r="38" spans="1:33" s="342" customFormat="1">
      <c r="A38" s="468"/>
      <c r="B38" s="468"/>
      <c r="C38" s="468"/>
      <c r="D38" s="468"/>
      <c r="E38" s="468"/>
      <c r="F38" s="468"/>
      <c r="G38" s="468"/>
      <c r="H38" s="468"/>
      <c r="I38" s="468"/>
      <c r="J38" s="469"/>
      <c r="K38" s="468"/>
      <c r="L38" s="468"/>
      <c r="M38" s="468"/>
      <c r="N38" s="341"/>
      <c r="O38" s="341"/>
      <c r="P38" s="341"/>
      <c r="Q38" s="341"/>
      <c r="R38" s="345"/>
      <c r="S38" s="344"/>
      <c r="T38" s="344"/>
      <c r="U38" s="344"/>
      <c r="V38" s="344"/>
      <c r="W38" s="344"/>
      <c r="X38" s="344"/>
      <c r="Y38" s="344"/>
      <c r="Z38" s="344"/>
      <c r="AA38" s="344"/>
      <c r="AB38" s="343"/>
      <c r="AC38" s="343"/>
      <c r="AD38" s="343"/>
      <c r="AE38" s="343"/>
      <c r="AF38" s="343"/>
      <c r="AG38" s="343"/>
    </row>
    <row r="39" spans="1:33" s="342" customFormat="1">
      <c r="A39" s="468"/>
      <c r="B39" s="468"/>
      <c r="C39" s="468"/>
      <c r="D39" s="468"/>
      <c r="E39" s="468"/>
      <c r="F39" s="468"/>
      <c r="G39" s="468"/>
      <c r="H39" s="468"/>
      <c r="I39" s="468"/>
      <c r="J39" s="469"/>
      <c r="K39" s="468"/>
      <c r="L39" s="468"/>
      <c r="M39" s="468"/>
      <c r="N39" s="341"/>
      <c r="O39" s="341"/>
      <c r="P39" s="341"/>
      <c r="Q39" s="341"/>
      <c r="R39" s="345"/>
      <c r="S39" s="344"/>
      <c r="T39" s="344"/>
      <c r="U39" s="344"/>
      <c r="V39" s="344"/>
      <c r="W39" s="344"/>
      <c r="X39" s="344"/>
      <c r="Y39" s="344"/>
      <c r="Z39" s="344"/>
      <c r="AA39" s="344"/>
      <c r="AB39" s="343"/>
      <c r="AC39" s="343"/>
      <c r="AD39" s="343"/>
      <c r="AE39" s="343"/>
      <c r="AF39" s="343"/>
      <c r="AG39" s="343"/>
    </row>
    <row r="40" spans="1:33" s="342" customFormat="1">
      <c r="A40" s="468"/>
      <c r="B40" s="468"/>
      <c r="C40" s="468"/>
      <c r="D40" s="468"/>
      <c r="E40" s="468"/>
      <c r="F40" s="468"/>
      <c r="G40" s="468"/>
      <c r="H40" s="468"/>
      <c r="I40" s="468"/>
      <c r="J40" s="469"/>
      <c r="K40" s="468"/>
      <c r="L40" s="468"/>
      <c r="M40" s="468"/>
      <c r="N40" s="341"/>
      <c r="O40" s="341"/>
      <c r="P40" s="341"/>
      <c r="Q40" s="341"/>
      <c r="R40" s="345"/>
      <c r="S40" s="344"/>
      <c r="T40" s="344"/>
      <c r="U40" s="344"/>
      <c r="V40" s="344"/>
      <c r="W40" s="344"/>
      <c r="X40" s="344"/>
      <c r="Y40" s="344"/>
      <c r="Z40" s="344"/>
      <c r="AA40" s="344"/>
      <c r="AB40" s="343"/>
      <c r="AC40" s="343"/>
      <c r="AD40" s="343"/>
      <c r="AE40" s="343"/>
      <c r="AF40" s="343"/>
      <c r="AG40" s="343"/>
    </row>
    <row r="41" spans="1:33" s="342" customFormat="1">
      <c r="A41" s="468"/>
      <c r="B41" s="468"/>
      <c r="C41" s="468"/>
      <c r="D41" s="468"/>
      <c r="E41" s="468"/>
      <c r="F41" s="468"/>
      <c r="G41" s="468"/>
      <c r="H41" s="468"/>
      <c r="I41" s="468"/>
      <c r="J41" s="469"/>
      <c r="K41" s="468"/>
      <c r="L41" s="468"/>
      <c r="M41" s="468"/>
      <c r="N41" s="341"/>
      <c r="O41" s="341"/>
      <c r="P41" s="341"/>
      <c r="Q41" s="341"/>
      <c r="R41" s="345"/>
      <c r="S41" s="344"/>
      <c r="T41" s="344"/>
      <c r="U41" s="344"/>
      <c r="V41" s="344"/>
      <c r="W41" s="344"/>
      <c r="X41" s="344"/>
      <c r="Y41" s="344"/>
      <c r="Z41" s="344"/>
      <c r="AA41" s="344"/>
      <c r="AB41" s="343"/>
      <c r="AC41" s="343"/>
      <c r="AD41" s="343"/>
      <c r="AE41" s="343"/>
      <c r="AF41" s="343"/>
      <c r="AG41" s="343"/>
    </row>
    <row r="42" spans="1:33" s="342" customFormat="1">
      <c r="A42" s="468"/>
      <c r="B42" s="468"/>
      <c r="C42" s="468"/>
      <c r="D42" s="468"/>
      <c r="E42" s="468"/>
      <c r="F42" s="468"/>
      <c r="G42" s="468"/>
      <c r="H42" s="468"/>
      <c r="I42" s="468"/>
      <c r="J42" s="469"/>
      <c r="K42" s="468"/>
      <c r="L42" s="468"/>
      <c r="M42" s="468"/>
      <c r="N42" s="341"/>
      <c r="O42" s="341"/>
      <c r="P42" s="341"/>
      <c r="Q42" s="341"/>
      <c r="R42" s="345"/>
      <c r="S42" s="344"/>
      <c r="T42" s="344"/>
      <c r="U42" s="344"/>
      <c r="V42" s="344"/>
      <c r="W42" s="344"/>
      <c r="X42" s="344"/>
      <c r="Y42" s="344"/>
      <c r="Z42" s="344"/>
      <c r="AA42" s="344"/>
      <c r="AB42" s="343"/>
      <c r="AC42" s="343"/>
      <c r="AD42" s="343"/>
      <c r="AE42" s="343"/>
      <c r="AF42" s="343"/>
      <c r="AG42" s="343"/>
    </row>
    <row r="43" spans="1:33" s="342" customFormat="1">
      <c r="A43" s="468"/>
      <c r="B43" s="468"/>
      <c r="C43" s="468"/>
      <c r="D43" s="468"/>
      <c r="E43" s="468"/>
      <c r="F43" s="468"/>
      <c r="G43" s="468"/>
      <c r="H43" s="468"/>
      <c r="I43" s="468"/>
      <c r="J43" s="469"/>
      <c r="K43" s="468"/>
      <c r="L43" s="468"/>
      <c r="M43" s="468"/>
      <c r="N43" s="341"/>
      <c r="O43" s="341"/>
      <c r="P43" s="341"/>
      <c r="Q43" s="341"/>
      <c r="R43" s="345"/>
      <c r="S43" s="344"/>
      <c r="T43" s="344"/>
      <c r="U43" s="344"/>
      <c r="V43" s="344"/>
      <c r="W43" s="344"/>
      <c r="X43" s="344"/>
      <c r="Y43" s="344"/>
      <c r="Z43" s="344"/>
      <c r="AA43" s="344"/>
      <c r="AB43" s="343"/>
      <c r="AC43" s="343"/>
      <c r="AD43" s="343"/>
      <c r="AE43" s="343"/>
      <c r="AF43" s="343"/>
      <c r="AG43" s="343"/>
    </row>
    <row r="44" spans="1:33" s="342" customFormat="1">
      <c r="A44" s="468"/>
      <c r="B44" s="468"/>
      <c r="C44" s="468"/>
      <c r="D44" s="468"/>
      <c r="E44" s="468"/>
      <c r="F44" s="468"/>
      <c r="G44" s="468"/>
      <c r="H44" s="468"/>
      <c r="I44" s="468"/>
      <c r="J44" s="469"/>
      <c r="K44" s="468"/>
      <c r="L44" s="468"/>
      <c r="M44" s="468"/>
      <c r="N44" s="341"/>
      <c r="O44" s="341"/>
      <c r="P44" s="341"/>
      <c r="Q44" s="341"/>
      <c r="R44" s="345"/>
      <c r="S44" s="344"/>
      <c r="T44" s="344"/>
      <c r="U44" s="344"/>
      <c r="V44" s="344"/>
      <c r="W44" s="344"/>
      <c r="X44" s="344"/>
      <c r="Y44" s="344"/>
      <c r="Z44" s="344"/>
      <c r="AA44" s="344"/>
      <c r="AB44" s="343"/>
      <c r="AC44" s="343"/>
      <c r="AD44" s="343"/>
      <c r="AE44" s="343"/>
      <c r="AF44" s="343"/>
      <c r="AG44" s="343"/>
    </row>
    <row r="45" spans="1:33" s="342" customFormat="1">
      <c r="A45" s="468"/>
      <c r="B45" s="468"/>
      <c r="C45" s="468"/>
      <c r="D45" s="468"/>
      <c r="E45" s="468"/>
      <c r="F45" s="468"/>
      <c r="G45" s="468"/>
      <c r="H45" s="468"/>
      <c r="I45" s="468"/>
      <c r="J45" s="469"/>
      <c r="K45" s="468"/>
      <c r="L45" s="468"/>
      <c r="M45" s="468"/>
      <c r="N45" s="341"/>
      <c r="O45" s="341"/>
      <c r="P45" s="341"/>
      <c r="Q45" s="341"/>
      <c r="R45" s="345"/>
      <c r="S45" s="344"/>
      <c r="T45" s="344"/>
      <c r="U45" s="344"/>
      <c r="V45" s="344"/>
      <c r="W45" s="344"/>
      <c r="X45" s="344"/>
      <c r="Y45" s="344"/>
      <c r="Z45" s="344"/>
      <c r="AA45" s="344"/>
      <c r="AB45" s="343"/>
      <c r="AC45" s="343"/>
      <c r="AD45" s="343"/>
      <c r="AE45" s="343"/>
      <c r="AF45" s="343"/>
      <c r="AG45" s="343"/>
    </row>
    <row r="46" spans="1:33" s="342" customFormat="1">
      <c r="A46" s="468"/>
      <c r="B46" s="468"/>
      <c r="C46" s="468"/>
      <c r="D46" s="468"/>
      <c r="E46" s="468"/>
      <c r="F46" s="468"/>
      <c r="G46" s="468"/>
      <c r="H46" s="468"/>
      <c r="I46" s="468"/>
      <c r="J46" s="469"/>
      <c r="K46" s="468"/>
      <c r="L46" s="468"/>
      <c r="M46" s="468"/>
      <c r="N46" s="341"/>
      <c r="O46" s="341"/>
      <c r="P46" s="341"/>
      <c r="Q46" s="341"/>
      <c r="R46" s="345"/>
      <c r="S46" s="344"/>
      <c r="T46" s="344"/>
      <c r="U46" s="344"/>
      <c r="V46" s="344"/>
      <c r="W46" s="344"/>
      <c r="X46" s="344"/>
      <c r="Y46" s="344"/>
      <c r="Z46" s="344"/>
      <c r="AA46" s="344"/>
      <c r="AB46" s="343"/>
      <c r="AC46" s="343"/>
      <c r="AD46" s="343"/>
      <c r="AE46" s="343"/>
      <c r="AF46" s="343"/>
      <c r="AG46" s="343"/>
    </row>
    <row r="47" spans="1:33" s="342" customFormat="1">
      <c r="A47" s="468"/>
      <c r="B47" s="468"/>
      <c r="C47" s="468"/>
      <c r="D47" s="468"/>
      <c r="E47" s="468"/>
      <c r="F47" s="468"/>
      <c r="G47" s="468"/>
      <c r="H47" s="468"/>
      <c r="I47" s="468"/>
      <c r="J47" s="469"/>
      <c r="K47" s="468"/>
      <c r="L47" s="468"/>
      <c r="M47" s="468"/>
      <c r="N47" s="341"/>
      <c r="O47" s="341"/>
      <c r="P47" s="341"/>
      <c r="Q47" s="341"/>
      <c r="R47" s="345"/>
      <c r="S47" s="344"/>
      <c r="T47" s="344"/>
      <c r="U47" s="344"/>
      <c r="V47" s="344"/>
      <c r="W47" s="344"/>
      <c r="X47" s="344"/>
      <c r="Y47" s="344"/>
      <c r="Z47" s="344"/>
      <c r="AA47" s="344"/>
      <c r="AB47" s="343"/>
      <c r="AC47" s="343"/>
      <c r="AD47" s="343"/>
      <c r="AE47" s="343"/>
      <c r="AF47" s="343"/>
      <c r="AG47" s="343"/>
    </row>
    <row r="48" spans="1:33" s="342" customFormat="1">
      <c r="A48" s="468"/>
      <c r="B48" s="468"/>
      <c r="C48" s="468"/>
      <c r="D48" s="468"/>
      <c r="E48" s="468"/>
      <c r="F48" s="468"/>
      <c r="G48" s="468"/>
      <c r="H48" s="468"/>
      <c r="I48" s="468"/>
      <c r="J48" s="469"/>
      <c r="K48" s="468"/>
      <c r="L48" s="468"/>
      <c r="M48" s="468"/>
      <c r="N48" s="341"/>
      <c r="O48" s="341"/>
      <c r="P48" s="341"/>
      <c r="Q48" s="341"/>
      <c r="R48" s="345"/>
      <c r="S48" s="344"/>
      <c r="T48" s="344"/>
      <c r="U48" s="344"/>
      <c r="V48" s="344"/>
      <c r="W48" s="344"/>
      <c r="X48" s="344"/>
      <c r="Y48" s="344"/>
      <c r="Z48" s="344"/>
      <c r="AA48" s="344"/>
      <c r="AB48" s="343"/>
      <c r="AC48" s="343"/>
      <c r="AD48" s="343"/>
      <c r="AE48" s="343"/>
      <c r="AF48" s="343"/>
      <c r="AG48" s="343"/>
    </row>
    <row r="49" spans="1:33" s="342" customFormat="1">
      <c r="A49" s="468"/>
      <c r="B49" s="468"/>
      <c r="C49" s="468"/>
      <c r="D49" s="468"/>
      <c r="E49" s="468"/>
      <c r="F49" s="468"/>
      <c r="G49" s="468"/>
      <c r="H49" s="468"/>
      <c r="I49" s="468"/>
      <c r="J49" s="469"/>
      <c r="K49" s="468"/>
      <c r="L49" s="468"/>
      <c r="M49" s="468"/>
      <c r="N49" s="341"/>
      <c r="O49" s="341"/>
      <c r="P49" s="341"/>
      <c r="Q49" s="341"/>
      <c r="R49" s="345"/>
      <c r="S49" s="344"/>
      <c r="T49" s="344"/>
      <c r="U49" s="344"/>
      <c r="V49" s="344"/>
      <c r="W49" s="344"/>
      <c r="X49" s="344"/>
      <c r="Y49" s="344"/>
      <c r="Z49" s="344"/>
      <c r="AA49" s="344"/>
      <c r="AB49" s="343"/>
      <c r="AC49" s="343"/>
      <c r="AD49" s="343"/>
      <c r="AE49" s="343"/>
      <c r="AF49" s="343"/>
      <c r="AG49" s="343"/>
    </row>
    <row r="50" spans="1:33" s="342" customFormat="1">
      <c r="A50" s="468"/>
      <c r="B50" s="468"/>
      <c r="C50" s="468"/>
      <c r="D50" s="468"/>
      <c r="E50" s="468"/>
      <c r="F50" s="468"/>
      <c r="G50" s="468"/>
      <c r="H50" s="468"/>
      <c r="I50" s="468"/>
      <c r="J50" s="469"/>
      <c r="K50" s="468"/>
      <c r="L50" s="468"/>
      <c r="M50" s="468"/>
      <c r="N50" s="341"/>
      <c r="O50" s="341"/>
      <c r="P50" s="341"/>
      <c r="Q50" s="341"/>
      <c r="R50" s="345"/>
      <c r="S50" s="344"/>
      <c r="T50" s="344"/>
      <c r="U50" s="344"/>
      <c r="V50" s="344"/>
      <c r="W50" s="344"/>
      <c r="X50" s="344"/>
      <c r="Y50" s="344"/>
      <c r="Z50" s="344"/>
      <c r="AA50" s="344"/>
      <c r="AB50" s="343"/>
      <c r="AC50" s="343"/>
      <c r="AD50" s="343"/>
      <c r="AE50" s="343"/>
      <c r="AF50" s="343"/>
      <c r="AG50" s="343"/>
    </row>
    <row r="51" spans="1:33" s="342" customFormat="1">
      <c r="A51" s="468"/>
      <c r="B51" s="468"/>
      <c r="C51" s="468"/>
      <c r="D51" s="468"/>
      <c r="E51" s="468"/>
      <c r="F51" s="468"/>
      <c r="G51" s="468"/>
      <c r="H51" s="468"/>
      <c r="I51" s="468"/>
      <c r="J51" s="469"/>
      <c r="K51" s="468"/>
      <c r="L51" s="468"/>
      <c r="M51" s="468"/>
      <c r="N51" s="341"/>
      <c r="O51" s="341"/>
      <c r="P51" s="341"/>
      <c r="Q51" s="341"/>
      <c r="R51" s="345"/>
      <c r="S51" s="344"/>
      <c r="T51" s="344"/>
      <c r="U51" s="344"/>
      <c r="V51" s="344"/>
      <c r="W51" s="344"/>
      <c r="X51" s="344"/>
      <c r="Y51" s="344"/>
      <c r="Z51" s="344"/>
      <c r="AA51" s="344"/>
      <c r="AB51" s="343"/>
      <c r="AC51" s="343"/>
      <c r="AD51" s="343"/>
      <c r="AE51" s="343"/>
      <c r="AF51" s="343"/>
      <c r="AG51" s="343"/>
    </row>
    <row r="52" spans="1:33" s="342" customFormat="1">
      <c r="A52" s="468"/>
      <c r="B52" s="468"/>
      <c r="C52" s="468"/>
      <c r="D52" s="468"/>
      <c r="E52" s="468"/>
      <c r="F52" s="468"/>
      <c r="G52" s="468"/>
      <c r="H52" s="468"/>
      <c r="I52" s="468"/>
      <c r="J52" s="469"/>
      <c r="K52" s="468"/>
      <c r="L52" s="468"/>
      <c r="M52" s="468"/>
      <c r="N52" s="341"/>
      <c r="O52" s="341"/>
      <c r="P52" s="341"/>
      <c r="Q52" s="341"/>
      <c r="R52" s="345"/>
      <c r="S52" s="344"/>
      <c r="T52" s="344"/>
      <c r="U52" s="344"/>
      <c r="V52" s="344"/>
      <c r="W52" s="344"/>
      <c r="X52" s="344"/>
      <c r="Y52" s="344"/>
      <c r="Z52" s="344"/>
      <c r="AA52" s="344"/>
      <c r="AB52" s="343"/>
      <c r="AC52" s="343"/>
      <c r="AD52" s="343"/>
      <c r="AE52" s="343"/>
      <c r="AF52" s="343"/>
      <c r="AG52" s="343"/>
    </row>
    <row r="53" spans="1:33" s="342" customFormat="1">
      <c r="A53" s="468"/>
      <c r="B53" s="468"/>
      <c r="C53" s="468"/>
      <c r="D53" s="468"/>
      <c r="E53" s="468"/>
      <c r="F53" s="468"/>
      <c r="G53" s="468"/>
      <c r="H53" s="468"/>
      <c r="I53" s="468"/>
      <c r="J53" s="469"/>
      <c r="K53" s="468"/>
      <c r="L53" s="468"/>
      <c r="M53" s="468"/>
      <c r="N53" s="341"/>
      <c r="O53" s="341"/>
      <c r="P53" s="341"/>
      <c r="Q53" s="341"/>
      <c r="R53" s="345"/>
      <c r="S53" s="344"/>
      <c r="T53" s="344"/>
      <c r="U53" s="344"/>
      <c r="V53" s="344"/>
      <c r="W53" s="344"/>
      <c r="X53" s="344"/>
      <c r="Y53" s="344"/>
      <c r="Z53" s="344"/>
      <c r="AA53" s="344"/>
      <c r="AB53" s="343"/>
      <c r="AC53" s="343"/>
      <c r="AD53" s="343"/>
      <c r="AE53" s="343"/>
      <c r="AF53" s="343"/>
      <c r="AG53" s="343"/>
    </row>
    <row r="54" spans="1:33" s="342" customFormat="1">
      <c r="A54" s="468"/>
      <c r="B54" s="468"/>
      <c r="C54" s="468"/>
      <c r="D54" s="468"/>
      <c r="E54" s="468"/>
      <c r="F54" s="468"/>
      <c r="G54" s="468"/>
      <c r="H54" s="468"/>
      <c r="I54" s="468"/>
      <c r="J54" s="469"/>
      <c r="K54" s="468"/>
      <c r="L54" s="468"/>
      <c r="M54" s="468"/>
      <c r="N54" s="341"/>
      <c r="O54" s="341"/>
      <c r="P54" s="341"/>
      <c r="Q54" s="341"/>
      <c r="R54" s="345"/>
      <c r="S54" s="344"/>
      <c r="T54" s="344"/>
      <c r="U54" s="344"/>
      <c r="V54" s="344"/>
      <c r="W54" s="344"/>
      <c r="X54" s="344"/>
      <c r="Y54" s="344"/>
      <c r="Z54" s="344"/>
      <c r="AA54" s="344"/>
      <c r="AB54" s="343"/>
      <c r="AC54" s="343"/>
      <c r="AD54" s="343"/>
      <c r="AE54" s="343"/>
      <c r="AF54" s="343"/>
      <c r="AG54" s="343"/>
    </row>
    <row r="55" spans="1:33" s="342" customFormat="1">
      <c r="A55" s="468"/>
      <c r="B55" s="468"/>
      <c r="C55" s="468"/>
      <c r="D55" s="468"/>
      <c r="E55" s="468"/>
      <c r="F55" s="468"/>
      <c r="G55" s="468"/>
      <c r="H55" s="468"/>
      <c r="I55" s="468"/>
      <c r="J55" s="469"/>
      <c r="K55" s="468"/>
      <c r="L55" s="468"/>
      <c r="M55" s="468"/>
      <c r="N55" s="341"/>
      <c r="O55" s="341"/>
      <c r="P55" s="341"/>
      <c r="Q55" s="341"/>
      <c r="R55" s="345"/>
      <c r="S55" s="344"/>
      <c r="T55" s="344"/>
      <c r="U55" s="344"/>
      <c r="V55" s="344"/>
      <c r="W55" s="344"/>
      <c r="X55" s="344"/>
      <c r="Y55" s="344"/>
      <c r="Z55" s="344"/>
      <c r="AA55" s="344"/>
      <c r="AB55" s="343"/>
      <c r="AC55" s="343"/>
      <c r="AD55" s="343"/>
      <c r="AE55" s="343"/>
      <c r="AF55" s="343"/>
      <c r="AG55" s="343"/>
    </row>
    <row r="56" spans="1:33" s="342" customFormat="1">
      <c r="A56" s="468"/>
      <c r="B56" s="468"/>
      <c r="C56" s="468"/>
      <c r="D56" s="468"/>
      <c r="E56" s="468"/>
      <c r="F56" s="468"/>
      <c r="G56" s="468"/>
      <c r="H56" s="468"/>
      <c r="I56" s="468"/>
      <c r="J56" s="469"/>
      <c r="K56" s="468"/>
      <c r="L56" s="468"/>
      <c r="M56" s="468"/>
      <c r="N56" s="341"/>
      <c r="O56" s="341"/>
      <c r="P56" s="341"/>
      <c r="Q56" s="341"/>
      <c r="R56" s="345"/>
      <c r="S56" s="344"/>
      <c r="T56" s="344"/>
      <c r="U56" s="344"/>
      <c r="V56" s="344"/>
      <c r="W56" s="344"/>
      <c r="X56" s="344"/>
      <c r="Y56" s="344"/>
      <c r="Z56" s="344"/>
      <c r="AA56" s="344"/>
      <c r="AB56" s="343"/>
      <c r="AC56" s="343"/>
      <c r="AD56" s="343"/>
      <c r="AE56" s="343"/>
      <c r="AF56" s="343"/>
      <c r="AG56" s="343"/>
    </row>
    <row r="57" spans="1:33" s="342" customFormat="1">
      <c r="A57" s="468"/>
      <c r="B57" s="468"/>
      <c r="C57" s="468"/>
      <c r="D57" s="468"/>
      <c r="E57" s="468"/>
      <c r="F57" s="468"/>
      <c r="G57" s="468"/>
      <c r="H57" s="468"/>
      <c r="I57" s="468"/>
      <c r="J57" s="469"/>
      <c r="K57" s="468"/>
      <c r="L57" s="468"/>
      <c r="M57" s="468"/>
      <c r="N57" s="341"/>
      <c r="O57" s="341"/>
      <c r="P57" s="341"/>
      <c r="Q57" s="341"/>
      <c r="R57" s="345"/>
      <c r="S57" s="344"/>
      <c r="T57" s="344"/>
      <c r="U57" s="344"/>
      <c r="V57" s="344"/>
      <c r="W57" s="344"/>
      <c r="X57" s="344"/>
      <c r="Y57" s="344"/>
      <c r="Z57" s="344"/>
      <c r="AA57" s="344"/>
      <c r="AB57" s="343"/>
      <c r="AC57" s="343"/>
      <c r="AD57" s="343"/>
      <c r="AE57" s="343"/>
      <c r="AF57" s="343"/>
      <c r="AG57" s="343"/>
    </row>
    <row r="58" spans="1:33" s="342" customFormat="1">
      <c r="A58" s="468"/>
      <c r="B58" s="468"/>
      <c r="C58" s="468"/>
      <c r="D58" s="468"/>
      <c r="E58" s="468"/>
      <c r="F58" s="468"/>
      <c r="G58" s="468"/>
      <c r="H58" s="468"/>
      <c r="I58" s="468"/>
      <c r="J58" s="469"/>
      <c r="K58" s="468"/>
      <c r="L58" s="468"/>
      <c r="M58" s="468"/>
      <c r="N58" s="341"/>
      <c r="O58" s="341"/>
      <c r="P58" s="341"/>
      <c r="Q58" s="341"/>
      <c r="R58" s="345"/>
      <c r="S58" s="344"/>
      <c r="T58" s="344"/>
      <c r="U58" s="344"/>
      <c r="V58" s="344"/>
      <c r="W58" s="344"/>
      <c r="X58" s="344"/>
      <c r="Y58" s="344"/>
      <c r="Z58" s="344"/>
      <c r="AA58" s="344"/>
      <c r="AB58" s="343"/>
      <c r="AC58" s="343"/>
      <c r="AD58" s="343"/>
      <c r="AE58" s="343"/>
      <c r="AF58" s="343"/>
      <c r="AG58" s="343"/>
    </row>
    <row r="59" spans="1:33" s="342" customFormat="1">
      <c r="A59" s="468"/>
      <c r="B59" s="468"/>
      <c r="C59" s="468"/>
      <c r="D59" s="468"/>
      <c r="E59" s="468"/>
      <c r="F59" s="468"/>
      <c r="G59" s="468"/>
      <c r="H59" s="468"/>
      <c r="I59" s="468"/>
      <c r="J59" s="469"/>
      <c r="K59" s="468"/>
      <c r="L59" s="468"/>
      <c r="M59" s="468"/>
      <c r="N59" s="341"/>
      <c r="O59" s="341"/>
      <c r="P59" s="341"/>
      <c r="Q59" s="341"/>
      <c r="R59" s="345"/>
      <c r="S59" s="344"/>
      <c r="T59" s="344"/>
      <c r="U59" s="344"/>
      <c r="V59" s="344"/>
      <c r="W59" s="344"/>
      <c r="X59" s="344"/>
      <c r="Y59" s="344"/>
      <c r="Z59" s="344"/>
      <c r="AA59" s="344"/>
      <c r="AB59" s="343"/>
      <c r="AC59" s="343"/>
      <c r="AD59" s="343"/>
      <c r="AE59" s="343"/>
      <c r="AF59" s="343"/>
      <c r="AG59" s="343"/>
    </row>
    <row r="60" spans="1:33" s="342" customFormat="1">
      <c r="A60" s="468"/>
      <c r="B60" s="468"/>
      <c r="C60" s="468"/>
      <c r="D60" s="468"/>
      <c r="E60" s="468"/>
      <c r="F60" s="468"/>
      <c r="G60" s="468"/>
      <c r="H60" s="468"/>
      <c r="I60" s="468"/>
      <c r="J60" s="469"/>
      <c r="K60" s="468"/>
      <c r="L60" s="468"/>
      <c r="M60" s="468"/>
      <c r="N60" s="341"/>
      <c r="O60" s="341"/>
      <c r="P60" s="341"/>
      <c r="Q60" s="341"/>
      <c r="R60" s="345"/>
      <c r="S60" s="344"/>
      <c r="T60" s="344"/>
      <c r="U60" s="344"/>
      <c r="V60" s="344"/>
      <c r="W60" s="344"/>
      <c r="X60" s="344"/>
      <c r="Y60" s="344"/>
      <c r="Z60" s="344"/>
      <c r="AA60" s="344"/>
      <c r="AB60" s="343"/>
      <c r="AC60" s="343"/>
      <c r="AD60" s="343"/>
      <c r="AE60" s="343"/>
      <c r="AF60" s="343"/>
      <c r="AG60" s="343"/>
    </row>
    <row r="61" spans="1:33" s="342" customFormat="1">
      <c r="A61" s="468"/>
      <c r="B61" s="468"/>
      <c r="C61" s="468"/>
      <c r="D61" s="468"/>
      <c r="E61" s="468"/>
      <c r="F61" s="468"/>
      <c r="G61" s="468"/>
      <c r="H61" s="468"/>
      <c r="I61" s="468"/>
      <c r="J61" s="469"/>
      <c r="K61" s="468"/>
      <c r="L61" s="468"/>
      <c r="M61" s="468"/>
      <c r="N61" s="341"/>
      <c r="O61" s="341"/>
      <c r="P61" s="341"/>
      <c r="Q61" s="341"/>
      <c r="R61" s="345"/>
      <c r="S61" s="344"/>
      <c r="T61" s="344"/>
      <c r="U61" s="344"/>
      <c r="V61" s="344"/>
      <c r="W61" s="344"/>
      <c r="X61" s="344"/>
      <c r="Y61" s="344"/>
      <c r="Z61" s="344"/>
      <c r="AA61" s="344"/>
      <c r="AB61" s="343"/>
      <c r="AC61" s="343"/>
      <c r="AD61" s="343"/>
      <c r="AE61" s="343"/>
      <c r="AF61" s="343"/>
      <c r="AG61" s="343"/>
    </row>
    <row r="62" spans="1:33" s="342" customFormat="1">
      <c r="A62" s="468"/>
      <c r="B62" s="468"/>
      <c r="C62" s="468"/>
      <c r="D62" s="468"/>
      <c r="E62" s="468"/>
      <c r="F62" s="468"/>
      <c r="G62" s="468"/>
      <c r="H62" s="468"/>
      <c r="I62" s="468"/>
      <c r="J62" s="469"/>
      <c r="K62" s="468"/>
      <c r="L62" s="468"/>
      <c r="M62" s="468"/>
      <c r="N62" s="341"/>
      <c r="O62" s="341"/>
      <c r="P62" s="341"/>
      <c r="Q62" s="341"/>
      <c r="R62" s="345"/>
      <c r="S62" s="344"/>
      <c r="T62" s="344"/>
      <c r="U62" s="344"/>
      <c r="V62" s="344"/>
      <c r="W62" s="344"/>
      <c r="X62" s="344"/>
      <c r="Y62" s="344"/>
      <c r="Z62" s="344"/>
      <c r="AA62" s="344"/>
      <c r="AB62" s="343"/>
      <c r="AC62" s="343"/>
      <c r="AD62" s="343"/>
      <c r="AE62" s="343"/>
      <c r="AF62" s="343"/>
      <c r="AG62" s="343"/>
    </row>
    <row r="63" spans="1:33" s="342" customFormat="1">
      <c r="A63" s="468"/>
      <c r="B63" s="468"/>
      <c r="C63" s="468"/>
      <c r="D63" s="468"/>
      <c r="E63" s="468"/>
      <c r="F63" s="468"/>
      <c r="G63" s="468"/>
      <c r="H63" s="468"/>
      <c r="I63" s="468"/>
      <c r="J63" s="469"/>
      <c r="K63" s="468"/>
      <c r="L63" s="468"/>
      <c r="M63" s="468"/>
      <c r="N63" s="341"/>
      <c r="O63" s="341"/>
      <c r="P63" s="341"/>
      <c r="Q63" s="341"/>
      <c r="R63" s="345"/>
      <c r="S63" s="344"/>
      <c r="T63" s="344"/>
      <c r="U63" s="344"/>
      <c r="V63" s="344"/>
      <c r="W63" s="344"/>
      <c r="X63" s="344"/>
      <c r="Y63" s="344"/>
      <c r="Z63" s="344"/>
      <c r="AA63" s="344"/>
      <c r="AB63" s="343"/>
      <c r="AC63" s="343"/>
      <c r="AD63" s="343"/>
      <c r="AE63" s="343"/>
      <c r="AF63" s="343"/>
      <c r="AG63" s="343"/>
    </row>
    <row r="64" spans="1:33" s="342" customFormat="1">
      <c r="A64" s="468"/>
      <c r="B64" s="468"/>
      <c r="C64" s="468"/>
      <c r="D64" s="468"/>
      <c r="E64" s="468"/>
      <c r="F64" s="468"/>
      <c r="G64" s="468"/>
      <c r="H64" s="468"/>
      <c r="I64" s="468"/>
      <c r="J64" s="469"/>
      <c r="K64" s="468"/>
      <c r="L64" s="468"/>
      <c r="M64" s="468"/>
      <c r="N64" s="341"/>
      <c r="O64" s="341"/>
      <c r="P64" s="341"/>
      <c r="Q64" s="341"/>
      <c r="R64" s="345"/>
      <c r="S64" s="344"/>
      <c r="T64" s="344"/>
      <c r="U64" s="344"/>
      <c r="V64" s="344"/>
      <c r="W64" s="344"/>
      <c r="X64" s="344"/>
      <c r="Y64" s="344"/>
      <c r="Z64" s="344"/>
      <c r="AA64" s="344"/>
      <c r="AB64" s="343"/>
      <c r="AC64" s="343"/>
      <c r="AD64" s="343"/>
      <c r="AE64" s="343"/>
      <c r="AF64" s="343"/>
      <c r="AG64" s="343"/>
    </row>
    <row r="65" spans="1:33" s="342" customFormat="1">
      <c r="A65" s="468"/>
      <c r="B65" s="468"/>
      <c r="C65" s="468"/>
      <c r="D65" s="468"/>
      <c r="E65" s="468"/>
      <c r="F65" s="468"/>
      <c r="G65" s="468"/>
      <c r="H65" s="468"/>
      <c r="I65" s="468"/>
      <c r="J65" s="469"/>
      <c r="K65" s="468"/>
      <c r="L65" s="468"/>
      <c r="M65" s="468"/>
      <c r="N65" s="341"/>
      <c r="O65" s="341"/>
      <c r="P65" s="341"/>
      <c r="Q65" s="341"/>
      <c r="R65" s="345"/>
      <c r="S65" s="344"/>
      <c r="T65" s="344"/>
      <c r="U65" s="344"/>
      <c r="V65" s="344"/>
      <c r="W65" s="344"/>
      <c r="X65" s="344"/>
      <c r="Y65" s="344"/>
      <c r="Z65" s="344"/>
      <c r="AA65" s="344"/>
      <c r="AB65" s="343"/>
      <c r="AC65" s="343"/>
      <c r="AD65" s="343"/>
      <c r="AE65" s="343"/>
      <c r="AF65" s="343"/>
      <c r="AG65" s="343"/>
    </row>
  </sheetData>
  <mergeCells count="9">
    <mergeCell ref="A23:B23"/>
    <mergeCell ref="L23:N23"/>
    <mergeCell ref="B7:E7"/>
    <mergeCell ref="A2:N2"/>
    <mergeCell ref="A3:N3"/>
    <mergeCell ref="A4:N4"/>
    <mergeCell ref="A6:B6"/>
    <mergeCell ref="F7:I7"/>
    <mergeCell ref="J7:M7"/>
  </mergeCells>
  <printOptions horizontalCentered="1"/>
  <pageMargins left="0.25" right="0.25" top="0.36" bottom="0.26" header="0" footer="0.2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rightToLeft="1" view="pageBreakPreview" zoomScale="85" zoomScaleNormal="75" zoomScaleSheetLayoutView="85" workbookViewId="0">
      <selection activeCell="F53" sqref="F53"/>
    </sheetView>
  </sheetViews>
  <sheetFormatPr defaultRowHeight="22.5"/>
  <cols>
    <col min="1" max="1" width="29.42578125" style="468" customWidth="1"/>
    <col min="2" max="4" width="23.140625" style="468" customWidth="1"/>
    <col min="5" max="5" width="35.42578125" style="468" customWidth="1"/>
    <col min="6" max="13" width="9.140625" style="468"/>
    <col min="14" max="17" width="9.140625" style="341"/>
    <col min="18" max="18" width="9.140625" style="340"/>
    <col min="19" max="27" width="9.140625" style="339"/>
    <col min="28" max="30" width="9.140625" style="338"/>
    <col min="31" max="16384" width="9.140625" style="337"/>
  </cols>
  <sheetData>
    <row r="1" spans="1:30" ht="51.75" customHeight="1"/>
    <row r="2" spans="1:30" s="407" customFormat="1" ht="19.5" customHeight="1">
      <c r="A2" s="519" t="s">
        <v>638</v>
      </c>
      <c r="B2" s="519"/>
      <c r="C2" s="519"/>
      <c r="D2" s="519"/>
      <c r="E2" s="519"/>
      <c r="F2" s="284"/>
      <c r="G2" s="284"/>
      <c r="H2" s="284"/>
      <c r="I2" s="284"/>
      <c r="J2" s="284"/>
      <c r="K2" s="284"/>
      <c r="L2" s="284"/>
      <c r="M2" s="284"/>
      <c r="N2" s="376"/>
      <c r="O2" s="376"/>
      <c r="P2" s="376"/>
      <c r="Q2" s="376"/>
      <c r="R2" s="404"/>
      <c r="S2" s="403"/>
      <c r="T2" s="403"/>
      <c r="U2" s="403"/>
      <c r="V2" s="403"/>
      <c r="W2" s="403"/>
      <c r="X2" s="403"/>
      <c r="Y2" s="403"/>
      <c r="Z2" s="403"/>
      <c r="AA2" s="403"/>
    </row>
    <row r="3" spans="1:30" s="402" customFormat="1" ht="19.5" customHeight="1">
      <c r="A3" s="519" t="s">
        <v>637</v>
      </c>
      <c r="B3" s="519"/>
      <c r="C3" s="519"/>
      <c r="D3" s="519"/>
      <c r="E3" s="519"/>
      <c r="F3" s="284"/>
      <c r="G3" s="284"/>
      <c r="H3" s="284"/>
      <c r="I3" s="284"/>
      <c r="J3" s="284"/>
      <c r="K3" s="284"/>
      <c r="L3" s="284"/>
      <c r="M3" s="284"/>
      <c r="N3" s="376"/>
      <c r="O3" s="376"/>
      <c r="P3" s="376"/>
      <c r="Q3" s="376"/>
      <c r="R3" s="404"/>
      <c r="S3" s="403"/>
      <c r="T3" s="403"/>
      <c r="U3" s="403"/>
      <c r="V3" s="403"/>
      <c r="W3" s="403"/>
      <c r="X3" s="403"/>
      <c r="Y3" s="403"/>
      <c r="Z3" s="403"/>
      <c r="AA3" s="403"/>
    </row>
    <row r="4" spans="1:30" s="402" customFormat="1" ht="16.5" customHeight="1">
      <c r="A4" s="519" t="s">
        <v>2</v>
      </c>
      <c r="B4" s="519"/>
      <c r="C4" s="519"/>
      <c r="D4" s="519"/>
      <c r="E4" s="519"/>
      <c r="F4" s="284"/>
      <c r="G4" s="284"/>
      <c r="H4" s="284"/>
      <c r="I4" s="284"/>
      <c r="J4" s="284"/>
      <c r="K4" s="284"/>
      <c r="L4" s="284"/>
      <c r="M4" s="284"/>
      <c r="N4" s="376"/>
      <c r="O4" s="376"/>
      <c r="P4" s="376"/>
      <c r="Q4" s="376"/>
      <c r="R4" s="404"/>
      <c r="S4" s="403"/>
      <c r="T4" s="403"/>
      <c r="U4" s="403"/>
      <c r="V4" s="403"/>
      <c r="W4" s="403"/>
      <c r="X4" s="403"/>
      <c r="Y4" s="403"/>
      <c r="Z4" s="403"/>
      <c r="AA4" s="403"/>
    </row>
    <row r="5" spans="1:30" s="366" customFormat="1" ht="3.75" customHeight="1">
      <c r="A5" s="468"/>
      <c r="B5" s="468"/>
      <c r="C5" s="468"/>
      <c r="D5" s="468"/>
      <c r="E5" s="468"/>
      <c r="F5" s="468"/>
      <c r="G5" s="468"/>
      <c r="H5" s="468"/>
      <c r="I5" s="468"/>
      <c r="J5" s="468"/>
      <c r="K5" s="468"/>
      <c r="L5" s="468"/>
      <c r="M5" s="468"/>
      <c r="N5" s="341"/>
      <c r="O5" s="341"/>
      <c r="P5" s="341"/>
      <c r="Q5" s="341"/>
      <c r="R5" s="345"/>
      <c r="S5" s="344"/>
      <c r="T5" s="344"/>
      <c r="U5" s="344"/>
      <c r="V5" s="344"/>
      <c r="W5" s="344"/>
      <c r="X5" s="344"/>
      <c r="Y5" s="344"/>
      <c r="Z5" s="344"/>
      <c r="AA5" s="344"/>
      <c r="AB5" s="347"/>
      <c r="AC5" s="347"/>
      <c r="AD5" s="347"/>
    </row>
    <row r="6" spans="1:30" s="366" customFormat="1" ht="24.95" customHeight="1">
      <c r="A6" s="475" t="s">
        <v>636</v>
      </c>
      <c r="B6" s="468"/>
      <c r="C6" s="468"/>
      <c r="D6" s="468"/>
      <c r="E6" s="468"/>
      <c r="F6" s="468"/>
      <c r="G6" s="468"/>
      <c r="H6" s="468"/>
      <c r="I6" s="468"/>
      <c r="J6" s="468"/>
      <c r="K6" s="468"/>
      <c r="L6" s="468"/>
      <c r="M6" s="468"/>
      <c r="N6" s="341"/>
      <c r="O6" s="341"/>
      <c r="P6" s="341"/>
      <c r="Q6" s="341"/>
      <c r="R6" s="345"/>
      <c r="S6" s="344"/>
      <c r="T6" s="344"/>
      <c r="U6" s="344"/>
      <c r="V6" s="344"/>
      <c r="W6" s="344"/>
      <c r="X6" s="344"/>
      <c r="Y6" s="344"/>
      <c r="Z6" s="344"/>
      <c r="AA6" s="344"/>
      <c r="AB6" s="347"/>
      <c r="AC6" s="347"/>
      <c r="AD6" s="347"/>
    </row>
    <row r="7" spans="1:30" s="362" customFormat="1" ht="30" customHeight="1">
      <c r="A7" s="613" t="s">
        <v>386</v>
      </c>
      <c r="B7" s="601">
        <v>2014</v>
      </c>
      <c r="C7" s="601">
        <v>2015</v>
      </c>
      <c r="D7" s="601">
        <v>2016</v>
      </c>
      <c r="E7" s="614" t="s">
        <v>78</v>
      </c>
      <c r="F7" s="590"/>
      <c r="G7" s="590"/>
      <c r="H7" s="590"/>
      <c r="I7" s="590"/>
      <c r="J7" s="590"/>
      <c r="K7" s="590"/>
      <c r="L7" s="590"/>
      <c r="M7" s="590"/>
      <c r="N7" s="263"/>
      <c r="O7" s="263"/>
      <c r="P7" s="263"/>
      <c r="Q7" s="263"/>
      <c r="R7" s="365"/>
      <c r="S7" s="364"/>
      <c r="T7" s="364"/>
      <c r="U7" s="364"/>
      <c r="V7" s="364"/>
      <c r="W7" s="364"/>
      <c r="X7" s="364"/>
      <c r="Y7" s="364"/>
      <c r="Z7" s="364"/>
      <c r="AA7" s="364"/>
      <c r="AB7" s="363"/>
      <c r="AC7" s="363"/>
      <c r="AD7" s="363"/>
    </row>
    <row r="8" spans="1:30" s="346" customFormat="1" ht="24.75" customHeight="1">
      <c r="A8" s="615" t="s">
        <v>635</v>
      </c>
      <c r="B8" s="522"/>
      <c r="C8" s="522"/>
      <c r="D8" s="522"/>
      <c r="E8" s="616" t="s">
        <v>338</v>
      </c>
      <c r="F8" s="468"/>
      <c r="G8" s="468"/>
      <c r="H8" s="468"/>
      <c r="I8" s="468"/>
      <c r="J8" s="284"/>
      <c r="K8" s="468"/>
      <c r="L8" s="468"/>
      <c r="M8" s="468"/>
      <c r="N8" s="341"/>
      <c r="O8" s="341"/>
      <c r="P8" s="341"/>
      <c r="Q8" s="341"/>
      <c r="R8" s="345"/>
      <c r="S8" s="344"/>
      <c r="T8" s="344"/>
      <c r="U8" s="344"/>
      <c r="V8" s="344"/>
      <c r="W8" s="344"/>
      <c r="X8" s="344"/>
      <c r="Y8" s="344"/>
      <c r="Z8" s="344"/>
      <c r="AA8" s="344"/>
      <c r="AB8" s="347"/>
      <c r="AC8" s="347"/>
      <c r="AD8" s="347"/>
    </row>
    <row r="9" spans="1:30" s="346" customFormat="1" ht="24.75" customHeight="1">
      <c r="A9" s="593" t="s">
        <v>633</v>
      </c>
      <c r="B9" s="524">
        <v>199398</v>
      </c>
      <c r="C9" s="524">
        <v>170678</v>
      </c>
      <c r="D9" s="524">
        <v>139521</v>
      </c>
      <c r="E9" s="594" t="s">
        <v>632</v>
      </c>
      <c r="F9" s="468"/>
      <c r="G9" s="468"/>
      <c r="H9" s="468"/>
      <c r="I9" s="468"/>
      <c r="J9" s="468"/>
      <c r="K9" s="468"/>
      <c r="L9" s="468"/>
      <c r="M9" s="468"/>
      <c r="N9" s="341"/>
      <c r="O9" s="341"/>
      <c r="P9" s="341"/>
      <c r="Q9" s="341"/>
      <c r="R9" s="345"/>
      <c r="S9" s="344"/>
      <c r="T9" s="344"/>
      <c r="U9" s="344"/>
      <c r="V9" s="344"/>
      <c r="W9" s="344"/>
      <c r="X9" s="344"/>
      <c r="Y9" s="344"/>
      <c r="Z9" s="344"/>
      <c r="AA9" s="344"/>
      <c r="AB9" s="347"/>
      <c r="AC9" s="347"/>
      <c r="AD9" s="347"/>
    </row>
    <row r="10" spans="1:30" s="346" customFormat="1" ht="24.75" customHeight="1">
      <c r="A10" s="591" t="s">
        <v>721</v>
      </c>
      <c r="B10" s="525">
        <v>73</v>
      </c>
      <c r="C10" s="525">
        <v>71</v>
      </c>
      <c r="D10" s="525">
        <v>67</v>
      </c>
      <c r="E10" s="592" t="s">
        <v>722</v>
      </c>
      <c r="F10" s="468"/>
      <c r="G10" s="468"/>
      <c r="H10" s="468"/>
      <c r="I10" s="468"/>
      <c r="J10" s="468"/>
      <c r="K10" s="468"/>
      <c r="L10" s="468"/>
      <c r="M10" s="468"/>
      <c r="N10" s="341"/>
      <c r="O10" s="341"/>
      <c r="P10" s="341"/>
      <c r="Q10" s="341"/>
      <c r="R10" s="345"/>
      <c r="S10" s="344"/>
      <c r="T10" s="344"/>
      <c r="U10" s="344"/>
      <c r="V10" s="344"/>
      <c r="W10" s="344"/>
      <c r="X10" s="344"/>
      <c r="Y10" s="344"/>
      <c r="Z10" s="344"/>
      <c r="AA10" s="344"/>
      <c r="AB10" s="347"/>
      <c r="AC10" s="347"/>
      <c r="AD10" s="347"/>
    </row>
    <row r="11" spans="1:30" s="346" customFormat="1" ht="24.75" customHeight="1">
      <c r="A11" s="593" t="s">
        <v>631</v>
      </c>
      <c r="B11" s="524">
        <v>2731</v>
      </c>
      <c r="C11" s="524">
        <f>C9/C10</f>
        <v>2403.9154929577467</v>
      </c>
      <c r="D11" s="524">
        <v>2826</v>
      </c>
      <c r="E11" s="594" t="s">
        <v>630</v>
      </c>
      <c r="F11" s="468"/>
      <c r="G11" s="468"/>
      <c r="H11" s="468"/>
      <c r="I11" s="468"/>
      <c r="J11" s="468"/>
      <c r="K11" s="468"/>
      <c r="L11" s="468"/>
      <c r="M11" s="468"/>
      <c r="N11" s="341"/>
      <c r="O11" s="341"/>
      <c r="P11" s="341"/>
      <c r="Q11" s="341"/>
      <c r="R11" s="345"/>
      <c r="S11" s="344"/>
      <c r="T11" s="344"/>
      <c r="U11" s="344"/>
      <c r="V11" s="344"/>
      <c r="W11" s="344"/>
      <c r="X11" s="344"/>
      <c r="Y11" s="344"/>
      <c r="Z11" s="344"/>
      <c r="AA11" s="344"/>
      <c r="AB11" s="347"/>
      <c r="AC11" s="347"/>
      <c r="AD11" s="347"/>
    </row>
    <row r="12" spans="1:30" s="346" customFormat="1" ht="24.75" customHeight="1">
      <c r="A12" s="615" t="s">
        <v>634</v>
      </c>
      <c r="B12" s="525"/>
      <c r="C12" s="525"/>
      <c r="D12" s="525"/>
      <c r="E12" s="616" t="s">
        <v>323</v>
      </c>
      <c r="F12" s="617"/>
      <c r="G12" s="617"/>
      <c r="H12" s="468"/>
      <c r="I12" s="468"/>
      <c r="J12" s="468"/>
      <c r="K12" s="468"/>
      <c r="L12" s="468"/>
      <c r="M12" s="468"/>
      <c r="N12" s="341"/>
      <c r="O12" s="341"/>
      <c r="P12" s="341"/>
      <c r="Q12" s="341"/>
      <c r="R12" s="345"/>
      <c r="S12" s="344"/>
      <c r="T12" s="344"/>
      <c r="U12" s="344"/>
      <c r="V12" s="344"/>
      <c r="W12" s="344"/>
      <c r="X12" s="344"/>
      <c r="Y12" s="344"/>
      <c r="Z12" s="344"/>
      <c r="AA12" s="344"/>
      <c r="AB12" s="347"/>
      <c r="AC12" s="347"/>
      <c r="AD12" s="347"/>
    </row>
    <row r="13" spans="1:30" s="346" customFormat="1" ht="24.75" customHeight="1">
      <c r="A13" s="593" t="s">
        <v>633</v>
      </c>
      <c r="B13" s="524">
        <v>954487</v>
      </c>
      <c r="C13" s="524">
        <v>1121279</v>
      </c>
      <c r="D13" s="524">
        <v>1045361</v>
      </c>
      <c r="E13" s="594" t="s">
        <v>720</v>
      </c>
      <c r="F13" s="468"/>
      <c r="G13" s="618"/>
      <c r="H13" s="468"/>
      <c r="I13" s="468"/>
      <c r="J13" s="468"/>
      <c r="K13" s="468"/>
      <c r="L13" s="468"/>
      <c r="M13" s="468"/>
      <c r="N13" s="341"/>
      <c r="O13" s="341"/>
      <c r="P13" s="341"/>
      <c r="Q13" s="341"/>
      <c r="R13" s="345"/>
      <c r="S13" s="344"/>
      <c r="T13" s="344"/>
      <c r="U13" s="344"/>
      <c r="V13" s="344"/>
      <c r="W13" s="344"/>
      <c r="X13" s="344"/>
      <c r="Y13" s="344"/>
      <c r="Z13" s="344"/>
      <c r="AA13" s="344"/>
      <c r="AB13" s="347"/>
      <c r="AC13" s="347"/>
      <c r="AD13" s="347"/>
    </row>
    <row r="14" spans="1:30" s="346" customFormat="1" ht="24.75" customHeight="1">
      <c r="A14" s="591" t="s">
        <v>721</v>
      </c>
      <c r="B14" s="525">
        <v>376</v>
      </c>
      <c r="C14" s="525">
        <v>438</v>
      </c>
      <c r="D14" s="525">
        <v>441</v>
      </c>
      <c r="E14" s="592" t="s">
        <v>722</v>
      </c>
      <c r="F14" s="468"/>
      <c r="G14" s="468"/>
      <c r="H14" s="468"/>
      <c r="I14" s="468"/>
      <c r="J14" s="468"/>
      <c r="K14" s="468"/>
      <c r="L14" s="468"/>
      <c r="M14" s="468"/>
      <c r="N14" s="341"/>
      <c r="O14" s="341"/>
      <c r="P14" s="341"/>
      <c r="Q14" s="341"/>
      <c r="R14" s="345"/>
      <c r="S14" s="344"/>
      <c r="T14" s="344"/>
      <c r="U14" s="344"/>
      <c r="V14" s="344"/>
      <c r="W14" s="344"/>
      <c r="X14" s="344"/>
      <c r="Y14" s="344"/>
      <c r="Z14" s="344"/>
      <c r="AA14" s="344"/>
      <c r="AB14" s="347"/>
      <c r="AC14" s="347"/>
      <c r="AD14" s="347"/>
    </row>
    <row r="15" spans="1:30" s="346" customFormat="1" ht="24.75" customHeight="1">
      <c r="A15" s="593" t="s">
        <v>631</v>
      </c>
      <c r="B15" s="524">
        <f>(B13/B14)</f>
        <v>2538.5292553191489</v>
      </c>
      <c r="C15" s="524">
        <f>C13/C14</f>
        <v>2559.9977168949772</v>
      </c>
      <c r="D15" s="524">
        <v>2381</v>
      </c>
      <c r="E15" s="594" t="s">
        <v>630</v>
      </c>
      <c r="F15" s="468"/>
      <c r="G15" s="468"/>
      <c r="H15" s="468"/>
      <c r="I15" s="468"/>
      <c r="J15" s="468"/>
      <c r="K15" s="468"/>
      <c r="L15" s="468"/>
      <c r="M15" s="468"/>
      <c r="N15" s="341"/>
      <c r="O15" s="341"/>
      <c r="P15" s="341"/>
      <c r="Q15" s="341"/>
      <c r="R15" s="345"/>
      <c r="S15" s="344"/>
      <c r="T15" s="344"/>
      <c r="U15" s="344"/>
      <c r="V15" s="344"/>
      <c r="W15" s="344"/>
      <c r="X15" s="344"/>
      <c r="Y15" s="344"/>
      <c r="Z15" s="344"/>
      <c r="AA15" s="344"/>
      <c r="AB15" s="347"/>
      <c r="AC15" s="347"/>
      <c r="AD15" s="347"/>
    </row>
    <row r="16" spans="1:30" s="346" customFormat="1" ht="24.75" customHeight="1">
      <c r="A16" s="619" t="s">
        <v>41</v>
      </c>
      <c r="B16" s="526"/>
      <c r="C16" s="526"/>
      <c r="D16" s="526"/>
      <c r="E16" s="620" t="s">
        <v>42</v>
      </c>
      <c r="F16" s="468"/>
      <c r="G16" s="468"/>
      <c r="H16" s="468"/>
      <c r="I16" s="468"/>
      <c r="J16" s="284"/>
      <c r="K16" s="468"/>
      <c r="L16" s="468"/>
      <c r="M16" s="468"/>
      <c r="N16" s="341"/>
      <c r="O16" s="341"/>
      <c r="P16" s="341"/>
      <c r="Q16" s="341"/>
      <c r="R16" s="345"/>
      <c r="S16" s="344"/>
      <c r="T16" s="344"/>
      <c r="U16" s="344"/>
      <c r="V16" s="344"/>
      <c r="W16" s="344"/>
      <c r="X16" s="344"/>
      <c r="Y16" s="344"/>
      <c r="Z16" s="344"/>
      <c r="AA16" s="344"/>
      <c r="AB16" s="347"/>
      <c r="AC16" s="347"/>
      <c r="AD16" s="347"/>
    </row>
    <row r="17" spans="1:30" s="373" customFormat="1" ht="24.75" customHeight="1">
      <c r="A17" s="621" t="s">
        <v>633</v>
      </c>
      <c r="B17" s="528">
        <f>(B9+B13)</f>
        <v>1153885</v>
      </c>
      <c r="C17" s="528">
        <f>(C9+C13)</f>
        <v>1291957</v>
      </c>
      <c r="D17" s="528">
        <f>(D9+D13)</f>
        <v>1184882</v>
      </c>
      <c r="E17" s="622" t="s">
        <v>632</v>
      </c>
      <c r="F17" s="284"/>
      <c r="G17" s="284"/>
      <c r="H17" s="284"/>
      <c r="I17" s="284"/>
      <c r="J17" s="284"/>
      <c r="K17" s="284"/>
      <c r="L17" s="284"/>
      <c r="M17" s="284"/>
      <c r="N17" s="376"/>
      <c r="O17" s="376"/>
      <c r="P17" s="376"/>
      <c r="Q17" s="376"/>
      <c r="R17" s="375"/>
      <c r="S17" s="374"/>
      <c r="T17" s="374"/>
      <c r="U17" s="374"/>
      <c r="V17" s="374"/>
      <c r="W17" s="374"/>
      <c r="X17" s="374"/>
      <c r="Y17" s="374"/>
      <c r="Z17" s="374"/>
      <c r="AA17" s="374"/>
      <c r="AB17" s="423"/>
      <c r="AC17" s="423"/>
      <c r="AD17" s="423"/>
    </row>
    <row r="18" spans="1:30" s="373" customFormat="1" ht="24.75" customHeight="1">
      <c r="A18" s="615" t="s">
        <v>721</v>
      </c>
      <c r="B18" s="530">
        <v>478</v>
      </c>
      <c r="C18" s="530">
        <f>SUM(C10,C14)</f>
        <v>509</v>
      </c>
      <c r="D18" s="530">
        <f>SUM(D10,D14)</f>
        <v>508</v>
      </c>
      <c r="E18" s="616" t="s">
        <v>722</v>
      </c>
      <c r="F18" s="284"/>
      <c r="G18" s="284"/>
      <c r="H18" s="284"/>
      <c r="I18" s="284"/>
      <c r="J18" s="284"/>
      <c r="K18" s="284"/>
      <c r="L18" s="284"/>
      <c r="M18" s="284"/>
      <c r="N18" s="376"/>
      <c r="O18" s="376"/>
      <c r="P18" s="376"/>
      <c r="Q18" s="376"/>
      <c r="R18" s="375"/>
      <c r="S18" s="374"/>
      <c r="T18" s="374"/>
      <c r="U18" s="374"/>
      <c r="V18" s="374"/>
      <c r="W18" s="374"/>
      <c r="X18" s="374"/>
      <c r="Y18" s="374"/>
      <c r="Z18" s="374"/>
      <c r="AA18" s="374"/>
      <c r="AB18" s="423"/>
      <c r="AC18" s="423"/>
      <c r="AD18" s="423"/>
    </row>
    <row r="19" spans="1:30" s="373" customFormat="1" ht="24.75" customHeight="1">
      <c r="A19" s="623" t="s">
        <v>631</v>
      </c>
      <c r="B19" s="532">
        <v>6449</v>
      </c>
      <c r="C19" s="532">
        <f>SUM(C11,C15)</f>
        <v>4963.9132098527243</v>
      </c>
      <c r="D19" s="532">
        <f>SUM(D11,D15)</f>
        <v>5207</v>
      </c>
      <c r="E19" s="624" t="s">
        <v>630</v>
      </c>
      <c r="F19" s="284"/>
      <c r="G19" s="284"/>
      <c r="H19" s="284"/>
      <c r="I19" s="284"/>
      <c r="J19" s="284"/>
      <c r="K19" s="284"/>
      <c r="L19" s="284"/>
      <c r="M19" s="284"/>
      <c r="N19" s="376"/>
      <c r="O19" s="376"/>
      <c r="P19" s="376"/>
      <c r="Q19" s="376"/>
      <c r="R19" s="375"/>
      <c r="S19" s="374"/>
      <c r="T19" s="374"/>
      <c r="U19" s="374"/>
      <c r="V19" s="374"/>
      <c r="W19" s="374"/>
      <c r="X19" s="374"/>
      <c r="Y19" s="374"/>
      <c r="Z19" s="374"/>
      <c r="AA19" s="374"/>
      <c r="AB19" s="423"/>
      <c r="AC19" s="423"/>
      <c r="AD19" s="423"/>
    </row>
    <row r="20" spans="1:30" s="346" customFormat="1" ht="9.75" customHeight="1">
      <c r="A20" s="468"/>
      <c r="B20" s="468"/>
      <c r="C20" s="468"/>
      <c r="D20" s="468"/>
      <c r="E20" s="468"/>
      <c r="F20" s="468"/>
      <c r="G20" s="468"/>
      <c r="H20" s="468"/>
      <c r="I20" s="468"/>
      <c r="J20" s="468"/>
      <c r="K20" s="468"/>
      <c r="L20" s="468"/>
      <c r="M20" s="468"/>
      <c r="N20" s="341"/>
      <c r="O20" s="341"/>
      <c r="P20" s="341"/>
      <c r="Q20" s="341"/>
      <c r="R20" s="345"/>
      <c r="S20" s="344"/>
      <c r="T20" s="344"/>
      <c r="U20" s="344"/>
      <c r="V20" s="344"/>
      <c r="W20" s="344"/>
      <c r="X20" s="344"/>
      <c r="Y20" s="344"/>
      <c r="Z20" s="344"/>
      <c r="AA20" s="344"/>
      <c r="AB20" s="347"/>
      <c r="AC20" s="347"/>
      <c r="AD20" s="347"/>
    </row>
    <row r="21" spans="1:30" s="347" customFormat="1" ht="15" customHeight="1">
      <c r="A21" s="496" t="s">
        <v>724</v>
      </c>
      <c r="B21" s="498"/>
      <c r="C21" s="498"/>
      <c r="D21" s="498"/>
      <c r="E21" s="534" t="s">
        <v>723</v>
      </c>
      <c r="F21" s="468"/>
      <c r="G21" s="468"/>
      <c r="H21" s="468"/>
      <c r="I21" s="468"/>
      <c r="J21" s="468"/>
      <c r="K21" s="468"/>
      <c r="L21" s="468"/>
      <c r="M21" s="468"/>
      <c r="N21" s="350"/>
      <c r="O21" s="350"/>
      <c r="P21" s="350"/>
      <c r="Q21" s="350"/>
      <c r="R21" s="349"/>
      <c r="S21" s="348"/>
      <c r="T21" s="348"/>
      <c r="U21" s="348"/>
      <c r="V21" s="348"/>
      <c r="W21" s="348"/>
      <c r="X21" s="348"/>
      <c r="Y21" s="348"/>
      <c r="Z21" s="348"/>
      <c r="AA21" s="348"/>
    </row>
    <row r="22" spans="1:30" s="347" customFormat="1" ht="31.5" customHeight="1">
      <c r="A22" s="894" t="s">
        <v>476</v>
      </c>
      <c r="B22" s="894"/>
      <c r="C22" s="535"/>
      <c r="D22" s="867" t="s">
        <v>489</v>
      </c>
      <c r="E22" s="867"/>
      <c r="F22" s="468"/>
      <c r="G22" s="468"/>
      <c r="H22" s="468"/>
      <c r="I22" s="468"/>
      <c r="J22" s="468"/>
      <c r="K22" s="468"/>
      <c r="L22" s="468"/>
      <c r="M22" s="468"/>
      <c r="N22" s="350"/>
      <c r="O22" s="350"/>
      <c r="P22" s="350"/>
      <c r="Q22" s="350"/>
      <c r="R22" s="349"/>
      <c r="S22" s="348"/>
      <c r="T22" s="348"/>
      <c r="U22" s="348"/>
      <c r="V22" s="348"/>
      <c r="W22" s="348"/>
      <c r="X22" s="348"/>
      <c r="Y22" s="348"/>
      <c r="Z22" s="348"/>
      <c r="AA22" s="348"/>
    </row>
    <row r="23" spans="1:30" s="426" customFormat="1">
      <c r="A23" s="468"/>
      <c r="B23" s="468"/>
      <c r="C23" s="468"/>
      <c r="D23" s="468"/>
      <c r="E23" s="468"/>
      <c r="F23" s="468"/>
      <c r="G23" s="468"/>
      <c r="H23" s="468"/>
      <c r="I23" s="468"/>
      <c r="J23" s="468"/>
      <c r="K23" s="468"/>
      <c r="L23" s="468"/>
      <c r="M23" s="468"/>
      <c r="N23" s="341"/>
      <c r="O23" s="341"/>
      <c r="P23" s="341"/>
      <c r="Q23" s="341"/>
      <c r="R23" s="428"/>
      <c r="S23" s="427"/>
      <c r="T23" s="427"/>
      <c r="U23" s="427"/>
      <c r="V23" s="427"/>
      <c r="W23" s="427"/>
      <c r="X23" s="427"/>
      <c r="Y23" s="427"/>
      <c r="Z23" s="427"/>
      <c r="AA23" s="427"/>
    </row>
    <row r="24" spans="1:30" s="426" customFormat="1">
      <c r="A24" s="468"/>
      <c r="B24" s="468"/>
      <c r="C24" s="468"/>
      <c r="D24" s="468"/>
      <c r="E24" s="468"/>
      <c r="F24" s="468"/>
      <c r="G24" s="468"/>
      <c r="H24" s="468"/>
      <c r="I24" s="468"/>
      <c r="J24" s="468"/>
      <c r="K24" s="468"/>
      <c r="L24" s="468"/>
      <c r="M24" s="468"/>
      <c r="N24" s="341"/>
      <c r="O24" s="341"/>
      <c r="P24" s="341"/>
      <c r="Q24" s="341"/>
      <c r="R24" s="428"/>
      <c r="S24" s="427"/>
      <c r="T24" s="427"/>
      <c r="U24" s="427"/>
      <c r="V24" s="427"/>
      <c r="W24" s="427"/>
      <c r="X24" s="427"/>
      <c r="Y24" s="427"/>
      <c r="Z24" s="427"/>
      <c r="AA24" s="427"/>
    </row>
    <row r="25" spans="1:30" s="426" customFormat="1">
      <c r="A25" s="468"/>
      <c r="B25" s="468"/>
      <c r="C25" s="468"/>
      <c r="D25" s="468"/>
      <c r="E25" s="468"/>
      <c r="F25" s="468"/>
      <c r="G25" s="468"/>
      <c r="H25" s="468"/>
      <c r="I25" s="468"/>
      <c r="J25" s="468"/>
      <c r="K25" s="468"/>
      <c r="L25" s="468"/>
      <c r="M25" s="468"/>
      <c r="N25" s="341"/>
      <c r="O25" s="341"/>
      <c r="P25" s="341"/>
      <c r="Q25" s="341"/>
      <c r="R25" s="428"/>
      <c r="S25" s="427"/>
      <c r="T25" s="427"/>
      <c r="U25" s="427"/>
      <c r="V25" s="427"/>
      <c r="W25" s="427"/>
      <c r="X25" s="427"/>
      <c r="Y25" s="427"/>
      <c r="Z25" s="427"/>
      <c r="AA25" s="427"/>
    </row>
    <row r="26" spans="1:30" s="426" customFormat="1">
      <c r="A26" s="468"/>
      <c r="B26" s="468"/>
      <c r="C26" s="468"/>
      <c r="D26" s="468"/>
      <c r="E26" s="468"/>
      <c r="F26" s="468"/>
      <c r="G26" s="468"/>
      <c r="H26" s="468"/>
      <c r="I26" s="468"/>
      <c r="J26" s="468"/>
      <c r="K26" s="468"/>
      <c r="L26" s="468"/>
      <c r="M26" s="468"/>
      <c r="N26" s="341"/>
      <c r="O26" s="341"/>
      <c r="P26" s="341"/>
      <c r="Q26" s="341"/>
      <c r="R26" s="428"/>
      <c r="S26" s="427"/>
      <c r="T26" s="427"/>
      <c r="U26" s="427"/>
      <c r="V26" s="427"/>
      <c r="W26" s="427"/>
      <c r="X26" s="427"/>
      <c r="Y26" s="427"/>
      <c r="Z26" s="427"/>
      <c r="AA26" s="427"/>
    </row>
    <row r="27" spans="1:30" s="346" customFormat="1">
      <c r="A27" s="468"/>
      <c r="B27" s="468"/>
      <c r="C27" s="468"/>
      <c r="D27" s="468"/>
      <c r="E27" s="468"/>
      <c r="F27" s="468"/>
      <c r="G27" s="468"/>
      <c r="H27" s="468"/>
      <c r="I27" s="468"/>
      <c r="J27" s="468"/>
      <c r="K27" s="468"/>
      <c r="L27" s="468"/>
      <c r="M27" s="468"/>
      <c r="N27" s="341"/>
      <c r="O27" s="341"/>
      <c r="P27" s="341"/>
      <c r="Q27" s="341"/>
      <c r="R27" s="345"/>
      <c r="S27" s="344"/>
      <c r="T27" s="344"/>
      <c r="U27" s="344"/>
      <c r="V27" s="344"/>
      <c r="W27" s="344"/>
      <c r="X27" s="344"/>
      <c r="Y27" s="344"/>
      <c r="Z27" s="344"/>
      <c r="AA27" s="344"/>
      <c r="AB27" s="347"/>
      <c r="AC27" s="347"/>
      <c r="AD27" s="347"/>
    </row>
    <row r="28" spans="1:30" s="346" customFormat="1">
      <c r="A28" s="468"/>
      <c r="B28" s="468"/>
      <c r="C28" s="468"/>
      <c r="D28" s="468"/>
      <c r="E28" s="468"/>
      <c r="F28" s="468"/>
      <c r="G28" s="468"/>
      <c r="H28" s="468"/>
      <c r="I28" s="468"/>
      <c r="J28" s="468"/>
      <c r="K28" s="468"/>
      <c r="L28" s="468"/>
      <c r="M28" s="468"/>
      <c r="N28" s="341"/>
      <c r="O28" s="341"/>
      <c r="P28" s="341"/>
      <c r="Q28" s="341"/>
      <c r="R28" s="345"/>
      <c r="S28" s="344"/>
      <c r="T28" s="344"/>
      <c r="U28" s="344"/>
      <c r="V28" s="344"/>
      <c r="W28" s="344"/>
      <c r="X28" s="344"/>
      <c r="Y28" s="344"/>
      <c r="Z28" s="344"/>
      <c r="AA28" s="344"/>
      <c r="AB28" s="347"/>
      <c r="AC28" s="347"/>
      <c r="AD28" s="347"/>
    </row>
    <row r="29" spans="1:30" s="346" customFormat="1">
      <c r="A29" s="468"/>
      <c r="B29" s="468"/>
      <c r="C29" s="468"/>
      <c r="D29" s="468"/>
      <c r="E29" s="468"/>
      <c r="F29" s="468"/>
      <c r="G29" s="468"/>
      <c r="H29" s="468"/>
      <c r="I29" s="468"/>
      <c r="J29" s="468"/>
      <c r="K29" s="468"/>
      <c r="L29" s="468"/>
      <c r="M29" s="468"/>
      <c r="N29" s="341"/>
      <c r="O29" s="341"/>
      <c r="P29" s="341"/>
      <c r="Q29" s="341"/>
      <c r="R29" s="345"/>
      <c r="S29" s="344"/>
      <c r="T29" s="344"/>
      <c r="U29" s="344"/>
      <c r="V29" s="344"/>
      <c r="W29" s="344"/>
      <c r="X29" s="344"/>
      <c r="Y29" s="344"/>
      <c r="Z29" s="344"/>
      <c r="AA29" s="344"/>
      <c r="AB29" s="347"/>
      <c r="AC29" s="347"/>
      <c r="AD29" s="347"/>
    </row>
    <row r="30" spans="1:30" s="346" customFormat="1">
      <c r="A30" s="468"/>
      <c r="B30" s="468"/>
      <c r="C30" s="468"/>
      <c r="D30" s="468"/>
      <c r="E30" s="468"/>
      <c r="F30" s="468"/>
      <c r="G30" s="468"/>
      <c r="H30" s="468"/>
      <c r="I30" s="468"/>
      <c r="J30" s="468"/>
      <c r="K30" s="468"/>
      <c r="L30" s="468"/>
      <c r="M30" s="468"/>
      <c r="N30" s="341"/>
      <c r="O30" s="341"/>
      <c r="P30" s="341"/>
      <c r="Q30" s="341"/>
      <c r="R30" s="345"/>
      <c r="S30" s="344"/>
      <c r="T30" s="344"/>
      <c r="U30" s="344"/>
      <c r="V30" s="344"/>
      <c r="W30" s="344"/>
      <c r="X30" s="344"/>
      <c r="Y30" s="344"/>
      <c r="Z30" s="344"/>
      <c r="AA30" s="344"/>
      <c r="AB30" s="347"/>
      <c r="AC30" s="347"/>
      <c r="AD30" s="347"/>
    </row>
    <row r="31" spans="1:30" s="346" customFormat="1">
      <c r="A31" s="468"/>
      <c r="B31" s="468"/>
      <c r="C31" s="468"/>
      <c r="D31" s="468"/>
      <c r="E31" s="468"/>
      <c r="F31" s="468"/>
      <c r="G31" s="468"/>
      <c r="H31" s="468"/>
      <c r="I31" s="468"/>
      <c r="J31" s="468"/>
      <c r="K31" s="468"/>
      <c r="L31" s="468"/>
      <c r="M31" s="468"/>
      <c r="N31" s="341"/>
      <c r="O31" s="341"/>
      <c r="P31" s="341"/>
      <c r="Q31" s="341"/>
      <c r="R31" s="345"/>
      <c r="S31" s="344"/>
      <c r="T31" s="344"/>
      <c r="U31" s="344"/>
      <c r="V31" s="344"/>
      <c r="W31" s="344"/>
      <c r="X31" s="344"/>
      <c r="Y31" s="344"/>
      <c r="Z31" s="344"/>
      <c r="AA31" s="344"/>
      <c r="AB31" s="347"/>
      <c r="AC31" s="347"/>
      <c r="AD31" s="347"/>
    </row>
    <row r="32" spans="1:30" s="346" customFormat="1">
      <c r="A32" s="468"/>
      <c r="B32" s="468"/>
      <c r="C32" s="468"/>
      <c r="D32" s="468"/>
      <c r="E32" s="468"/>
      <c r="F32" s="468"/>
      <c r="G32" s="468"/>
      <c r="H32" s="468"/>
      <c r="I32" s="468"/>
      <c r="J32" s="468"/>
      <c r="K32" s="468"/>
      <c r="L32" s="468"/>
      <c r="M32" s="468"/>
      <c r="N32" s="341"/>
      <c r="O32" s="341"/>
      <c r="P32" s="341"/>
      <c r="Q32" s="341"/>
      <c r="R32" s="345"/>
      <c r="S32" s="344"/>
      <c r="T32" s="344"/>
      <c r="U32" s="344"/>
      <c r="V32" s="344"/>
      <c r="W32" s="344"/>
      <c r="X32" s="344"/>
      <c r="Y32" s="344"/>
      <c r="Z32" s="344"/>
      <c r="AA32" s="344"/>
      <c r="AB32" s="347"/>
      <c r="AC32" s="347"/>
      <c r="AD32" s="347"/>
    </row>
    <row r="33" spans="1:30" s="346" customFormat="1">
      <c r="A33" s="468"/>
      <c r="B33" s="468"/>
      <c r="C33" s="468"/>
      <c r="D33" s="468"/>
      <c r="E33" s="468"/>
      <c r="F33" s="468"/>
      <c r="G33" s="468"/>
      <c r="H33" s="468"/>
      <c r="I33" s="468"/>
      <c r="J33" s="468"/>
      <c r="K33" s="468"/>
      <c r="L33" s="468"/>
      <c r="M33" s="468"/>
      <c r="N33" s="341"/>
      <c r="O33" s="341"/>
      <c r="P33" s="341"/>
      <c r="Q33" s="341"/>
      <c r="R33" s="345"/>
      <c r="S33" s="344"/>
      <c r="T33" s="344"/>
      <c r="U33" s="344"/>
      <c r="V33" s="344"/>
      <c r="W33" s="344"/>
      <c r="X33" s="344"/>
      <c r="Y33" s="344"/>
      <c r="Z33" s="344"/>
      <c r="AA33" s="344"/>
      <c r="AB33" s="347"/>
      <c r="AC33" s="347"/>
      <c r="AD33" s="347"/>
    </row>
    <row r="34" spans="1:30" s="342" customFormat="1">
      <c r="A34" s="468"/>
      <c r="B34" s="468"/>
      <c r="C34" s="468"/>
      <c r="D34" s="468"/>
      <c r="E34" s="468"/>
      <c r="F34" s="468"/>
      <c r="G34" s="468"/>
      <c r="H34" s="468"/>
      <c r="I34" s="468"/>
      <c r="J34" s="468"/>
      <c r="K34" s="468"/>
      <c r="L34" s="468"/>
      <c r="M34" s="468"/>
      <c r="N34" s="341"/>
      <c r="O34" s="341"/>
      <c r="P34" s="341"/>
      <c r="Q34" s="341"/>
      <c r="R34" s="345"/>
      <c r="S34" s="344"/>
      <c r="T34" s="344"/>
      <c r="U34" s="344"/>
      <c r="V34" s="344"/>
      <c r="W34" s="344"/>
      <c r="X34" s="344"/>
      <c r="Y34" s="344"/>
      <c r="Z34" s="344"/>
      <c r="AA34" s="344"/>
      <c r="AB34" s="343"/>
      <c r="AC34" s="343"/>
      <c r="AD34" s="343"/>
    </row>
    <row r="35" spans="1:30" s="342" customFormat="1">
      <c r="A35" s="468"/>
      <c r="B35" s="468"/>
      <c r="C35" s="468"/>
      <c r="D35" s="468"/>
      <c r="E35" s="468"/>
      <c r="F35" s="468"/>
      <c r="G35" s="468"/>
      <c r="H35" s="468"/>
      <c r="I35" s="468"/>
      <c r="J35" s="468"/>
      <c r="K35" s="468"/>
      <c r="L35" s="468"/>
      <c r="M35" s="468"/>
      <c r="N35" s="341"/>
      <c r="O35" s="341"/>
      <c r="P35" s="341"/>
      <c r="Q35" s="341"/>
      <c r="R35" s="345"/>
      <c r="S35" s="344"/>
      <c r="T35" s="344"/>
      <c r="U35" s="344"/>
      <c r="V35" s="344"/>
      <c r="W35" s="344"/>
      <c r="X35" s="344"/>
      <c r="Y35" s="344"/>
      <c r="Z35" s="344"/>
      <c r="AA35" s="344"/>
      <c r="AB35" s="343"/>
      <c r="AC35" s="343"/>
      <c r="AD35" s="343"/>
    </row>
    <row r="36" spans="1:30" s="342" customFormat="1">
      <c r="A36" s="468"/>
      <c r="B36" s="468"/>
      <c r="C36" s="468"/>
      <c r="D36" s="468"/>
      <c r="E36" s="468"/>
      <c r="F36" s="468"/>
      <c r="G36" s="468"/>
      <c r="H36" s="468"/>
      <c r="I36" s="468"/>
      <c r="J36" s="468"/>
      <c r="K36" s="468"/>
      <c r="L36" s="468"/>
      <c r="M36" s="468"/>
      <c r="N36" s="341"/>
      <c r="O36" s="341"/>
      <c r="P36" s="341"/>
      <c r="Q36" s="341"/>
      <c r="R36" s="345"/>
      <c r="S36" s="344"/>
      <c r="T36" s="344"/>
      <c r="U36" s="344"/>
      <c r="V36" s="344"/>
      <c r="W36" s="344"/>
      <c r="X36" s="344"/>
      <c r="Y36" s="344"/>
      <c r="Z36" s="344"/>
      <c r="AA36" s="344"/>
      <c r="AB36" s="343"/>
      <c r="AC36" s="343"/>
      <c r="AD36" s="343"/>
    </row>
    <row r="37" spans="1:30" s="342" customFormat="1">
      <c r="A37" s="468"/>
      <c r="B37" s="468"/>
      <c r="C37" s="468"/>
      <c r="D37" s="468"/>
      <c r="E37" s="468"/>
      <c r="F37" s="468"/>
      <c r="G37" s="468"/>
      <c r="H37" s="468"/>
      <c r="I37" s="468"/>
      <c r="J37" s="468"/>
      <c r="K37" s="468"/>
      <c r="L37" s="468"/>
      <c r="M37" s="468"/>
      <c r="N37" s="341"/>
      <c r="O37" s="341"/>
      <c r="P37" s="341"/>
      <c r="Q37" s="341"/>
      <c r="R37" s="345"/>
      <c r="S37" s="344"/>
      <c r="T37" s="344"/>
      <c r="U37" s="344"/>
      <c r="V37" s="344"/>
      <c r="W37" s="344"/>
      <c r="X37" s="344"/>
      <c r="Y37" s="344"/>
      <c r="Z37" s="344"/>
      <c r="AA37" s="344"/>
      <c r="AB37" s="343"/>
      <c r="AC37" s="343"/>
      <c r="AD37" s="343"/>
    </row>
    <row r="38" spans="1:30"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4"/>
      <c r="W38" s="344"/>
      <c r="X38" s="344"/>
      <c r="Y38" s="344"/>
      <c r="Z38" s="344"/>
      <c r="AA38" s="344"/>
      <c r="AB38" s="343"/>
      <c r="AC38" s="343"/>
      <c r="AD38" s="343"/>
    </row>
    <row r="39" spans="1:30"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4"/>
      <c r="W39" s="344"/>
      <c r="X39" s="344"/>
      <c r="Y39" s="344"/>
      <c r="Z39" s="344"/>
      <c r="AA39" s="344"/>
      <c r="AB39" s="343"/>
      <c r="AC39" s="343"/>
      <c r="AD39" s="343"/>
    </row>
    <row r="40" spans="1:30"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4"/>
      <c r="W40" s="344"/>
      <c r="X40" s="344"/>
      <c r="Y40" s="344"/>
      <c r="Z40" s="344"/>
      <c r="AA40" s="344"/>
      <c r="AB40" s="343"/>
      <c r="AC40" s="343"/>
      <c r="AD40" s="343"/>
    </row>
    <row r="41" spans="1:30" s="342" customFormat="1">
      <c r="A41" s="468"/>
      <c r="B41" s="468"/>
      <c r="C41" s="468"/>
      <c r="D41" s="468"/>
      <c r="E41" s="468"/>
      <c r="F41" s="468"/>
      <c r="G41" s="468"/>
      <c r="H41" s="468"/>
      <c r="I41" s="468"/>
      <c r="J41" s="468"/>
      <c r="K41" s="468"/>
      <c r="L41" s="468"/>
      <c r="M41" s="468"/>
      <c r="N41" s="341"/>
      <c r="O41" s="341"/>
      <c r="P41" s="341"/>
      <c r="Q41" s="341"/>
      <c r="R41" s="345"/>
      <c r="S41" s="344"/>
      <c r="T41" s="344"/>
      <c r="U41" s="344"/>
      <c r="V41" s="344"/>
      <c r="W41" s="344"/>
      <c r="X41" s="344"/>
      <c r="Y41" s="344"/>
      <c r="Z41" s="344"/>
      <c r="AA41" s="344"/>
      <c r="AB41" s="343"/>
      <c r="AC41" s="343"/>
      <c r="AD41" s="343"/>
    </row>
    <row r="42" spans="1:30" s="342" customFormat="1">
      <c r="A42" s="468"/>
      <c r="B42" s="468"/>
      <c r="C42" s="468"/>
      <c r="D42" s="468"/>
      <c r="E42" s="468"/>
      <c r="F42" s="468"/>
      <c r="G42" s="468"/>
      <c r="H42" s="468"/>
      <c r="I42" s="468"/>
      <c r="J42" s="468"/>
      <c r="K42" s="468"/>
      <c r="L42" s="468"/>
      <c r="M42" s="468"/>
      <c r="N42" s="341"/>
      <c r="O42" s="341"/>
      <c r="P42" s="341"/>
      <c r="Q42" s="341"/>
      <c r="R42" s="345"/>
      <c r="S42" s="344"/>
      <c r="T42" s="344"/>
      <c r="U42" s="344"/>
      <c r="V42" s="344"/>
      <c r="W42" s="344"/>
      <c r="X42" s="344"/>
      <c r="Y42" s="344"/>
      <c r="Z42" s="344"/>
      <c r="AA42" s="344"/>
      <c r="AB42" s="343"/>
      <c r="AC42" s="343"/>
      <c r="AD42" s="343"/>
    </row>
    <row r="43" spans="1:30" s="342" customFormat="1">
      <c r="A43" s="468"/>
      <c r="B43" s="468"/>
      <c r="C43" s="468"/>
      <c r="D43" s="468"/>
      <c r="E43" s="468"/>
      <c r="F43" s="468"/>
      <c r="G43" s="468"/>
      <c r="H43" s="468"/>
      <c r="I43" s="468"/>
      <c r="J43" s="468"/>
      <c r="K43" s="468"/>
      <c r="L43" s="468"/>
      <c r="M43" s="468"/>
      <c r="N43" s="341"/>
      <c r="O43" s="341"/>
      <c r="P43" s="341"/>
      <c r="Q43" s="341"/>
      <c r="R43" s="345"/>
      <c r="S43" s="344"/>
      <c r="T43" s="344"/>
      <c r="U43" s="344"/>
      <c r="V43" s="344"/>
      <c r="W43" s="344"/>
      <c r="X43" s="344"/>
      <c r="Y43" s="344"/>
      <c r="Z43" s="344"/>
      <c r="AA43" s="344"/>
      <c r="AB43" s="343"/>
      <c r="AC43" s="343"/>
      <c r="AD43" s="343"/>
    </row>
    <row r="44" spans="1:30" s="342" customFormat="1">
      <c r="A44" s="468"/>
      <c r="B44" s="468"/>
      <c r="C44" s="468"/>
      <c r="D44" s="468"/>
      <c r="E44" s="468"/>
      <c r="F44" s="468"/>
      <c r="G44" s="468"/>
      <c r="H44" s="468"/>
      <c r="I44" s="468"/>
      <c r="J44" s="468"/>
      <c r="K44" s="468"/>
      <c r="L44" s="468"/>
      <c r="M44" s="468"/>
      <c r="N44" s="341"/>
      <c r="O44" s="341"/>
      <c r="P44" s="341"/>
      <c r="Q44" s="341"/>
      <c r="R44" s="345"/>
      <c r="S44" s="344"/>
      <c r="T44" s="344"/>
      <c r="U44" s="344"/>
      <c r="V44" s="344"/>
      <c r="W44" s="344"/>
      <c r="X44" s="344"/>
      <c r="Y44" s="344"/>
      <c r="Z44" s="344"/>
      <c r="AA44" s="344"/>
      <c r="AB44" s="343"/>
      <c r="AC44" s="343"/>
      <c r="AD44" s="343"/>
    </row>
    <row r="45" spans="1:30" s="342" customFormat="1">
      <c r="A45" s="468"/>
      <c r="B45" s="468"/>
      <c r="C45" s="468"/>
      <c r="D45" s="468"/>
      <c r="E45" s="468"/>
      <c r="F45" s="468"/>
      <c r="G45" s="468"/>
      <c r="H45" s="468"/>
      <c r="I45" s="468"/>
      <c r="J45" s="468"/>
      <c r="K45" s="468"/>
      <c r="L45" s="468"/>
      <c r="M45" s="468"/>
      <c r="N45" s="341"/>
      <c r="O45" s="341"/>
      <c r="P45" s="341"/>
      <c r="Q45" s="341"/>
      <c r="R45" s="345"/>
      <c r="S45" s="344"/>
      <c r="T45" s="344"/>
      <c r="U45" s="344"/>
      <c r="V45" s="344"/>
      <c r="W45" s="344"/>
      <c r="X45" s="344"/>
      <c r="Y45" s="344"/>
      <c r="Z45" s="344"/>
      <c r="AA45" s="344"/>
      <c r="AB45" s="343"/>
      <c r="AC45" s="343"/>
      <c r="AD45" s="343"/>
    </row>
    <row r="46" spans="1:30" s="342" customFormat="1">
      <c r="A46" s="468"/>
      <c r="B46" s="468"/>
      <c r="C46" s="468"/>
      <c r="D46" s="468"/>
      <c r="E46" s="468"/>
      <c r="F46" s="468"/>
      <c r="G46" s="468"/>
      <c r="H46" s="468"/>
      <c r="I46" s="468"/>
      <c r="J46" s="468"/>
      <c r="K46" s="468"/>
      <c r="L46" s="468"/>
      <c r="M46" s="468"/>
      <c r="N46" s="341"/>
      <c r="O46" s="341"/>
      <c r="P46" s="341"/>
      <c r="Q46" s="341"/>
      <c r="R46" s="345"/>
      <c r="S46" s="344"/>
      <c r="T46" s="344"/>
      <c r="U46" s="344"/>
      <c r="V46" s="344"/>
      <c r="W46" s="344"/>
      <c r="X46" s="344"/>
      <c r="Y46" s="344"/>
      <c r="Z46" s="344"/>
      <c r="AA46" s="344"/>
      <c r="AB46" s="343"/>
      <c r="AC46" s="343"/>
      <c r="AD46" s="343"/>
    </row>
    <row r="47" spans="1:30" s="342" customFormat="1">
      <c r="A47" s="468"/>
      <c r="B47" s="468"/>
      <c r="C47" s="468"/>
      <c r="D47" s="468"/>
      <c r="E47" s="468"/>
      <c r="F47" s="468"/>
      <c r="G47" s="468"/>
      <c r="H47" s="468"/>
      <c r="I47" s="468"/>
      <c r="J47" s="468"/>
      <c r="K47" s="468"/>
      <c r="L47" s="468"/>
      <c r="M47" s="468"/>
      <c r="N47" s="341"/>
      <c r="O47" s="341"/>
      <c r="P47" s="341"/>
      <c r="Q47" s="341"/>
      <c r="R47" s="345"/>
      <c r="S47" s="344"/>
      <c r="T47" s="344"/>
      <c r="U47" s="344"/>
      <c r="V47" s="344"/>
      <c r="W47" s="344"/>
      <c r="X47" s="344"/>
      <c r="Y47" s="344"/>
      <c r="Z47" s="344"/>
      <c r="AA47" s="344"/>
      <c r="AB47" s="343"/>
      <c r="AC47" s="343"/>
      <c r="AD47" s="343"/>
    </row>
    <row r="48" spans="1:30" s="342" customFormat="1">
      <c r="A48" s="468"/>
      <c r="B48" s="468"/>
      <c r="C48" s="468"/>
      <c r="D48" s="468"/>
      <c r="E48" s="468"/>
      <c r="F48" s="468"/>
      <c r="G48" s="468"/>
      <c r="H48" s="468"/>
      <c r="I48" s="468"/>
      <c r="J48" s="468"/>
      <c r="K48" s="468"/>
      <c r="L48" s="468"/>
      <c r="M48" s="468"/>
      <c r="N48" s="341"/>
      <c r="O48" s="341"/>
      <c r="P48" s="341"/>
      <c r="Q48" s="341"/>
      <c r="R48" s="345"/>
      <c r="S48" s="344"/>
      <c r="T48" s="344"/>
      <c r="U48" s="344"/>
      <c r="V48" s="344"/>
      <c r="W48" s="344"/>
      <c r="X48" s="344"/>
      <c r="Y48" s="344"/>
      <c r="Z48" s="344"/>
      <c r="AA48" s="344"/>
      <c r="AB48" s="343"/>
      <c r="AC48" s="343"/>
      <c r="AD48" s="343"/>
    </row>
    <row r="49" spans="1:30" s="342" customFormat="1">
      <c r="A49" s="468"/>
      <c r="B49" s="468"/>
      <c r="C49" s="468"/>
      <c r="D49" s="468"/>
      <c r="E49" s="468"/>
      <c r="F49" s="468"/>
      <c r="G49" s="468"/>
      <c r="H49" s="468"/>
      <c r="I49" s="468"/>
      <c r="J49" s="468"/>
      <c r="K49" s="468"/>
      <c r="L49" s="468"/>
      <c r="M49" s="468"/>
      <c r="N49" s="341"/>
      <c r="O49" s="341"/>
      <c r="P49" s="341"/>
      <c r="Q49" s="341"/>
      <c r="R49" s="345"/>
      <c r="S49" s="344"/>
      <c r="T49" s="344"/>
      <c r="U49" s="344"/>
      <c r="V49" s="344"/>
      <c r="W49" s="344"/>
      <c r="X49" s="344"/>
      <c r="Y49" s="344"/>
      <c r="Z49" s="344"/>
      <c r="AA49" s="344"/>
      <c r="AB49" s="343"/>
      <c r="AC49" s="343"/>
      <c r="AD49" s="343"/>
    </row>
    <row r="50" spans="1:30" s="342" customFormat="1">
      <c r="A50" s="468"/>
      <c r="B50" s="468"/>
      <c r="C50" s="468"/>
      <c r="D50" s="468"/>
      <c r="E50" s="468"/>
      <c r="F50" s="468"/>
      <c r="G50" s="468"/>
      <c r="H50" s="468"/>
      <c r="I50" s="468"/>
      <c r="J50" s="468"/>
      <c r="K50" s="468"/>
      <c r="L50" s="468"/>
      <c r="M50" s="468"/>
      <c r="N50" s="341"/>
      <c r="O50" s="341"/>
      <c r="P50" s="341"/>
      <c r="Q50" s="341"/>
      <c r="R50" s="345"/>
      <c r="S50" s="344"/>
      <c r="T50" s="344"/>
      <c r="U50" s="344"/>
      <c r="V50" s="344"/>
      <c r="W50" s="344"/>
      <c r="X50" s="344"/>
      <c r="Y50" s="344"/>
      <c r="Z50" s="344"/>
      <c r="AA50" s="344"/>
      <c r="AB50" s="343"/>
      <c r="AC50" s="343"/>
      <c r="AD50" s="343"/>
    </row>
    <row r="51" spans="1:30" s="342" customFormat="1">
      <c r="A51" s="468"/>
      <c r="B51" s="468"/>
      <c r="C51" s="468"/>
      <c r="D51" s="468"/>
      <c r="E51" s="468"/>
      <c r="F51" s="468"/>
      <c r="G51" s="468"/>
      <c r="H51" s="468"/>
      <c r="I51" s="468"/>
      <c r="J51" s="468"/>
      <c r="K51" s="468"/>
      <c r="L51" s="468"/>
      <c r="M51" s="468"/>
      <c r="N51" s="341"/>
      <c r="O51" s="341"/>
      <c r="P51" s="341"/>
      <c r="Q51" s="341"/>
      <c r="R51" s="345"/>
      <c r="S51" s="344"/>
      <c r="T51" s="344"/>
      <c r="U51" s="344"/>
      <c r="V51" s="344"/>
      <c r="W51" s="344"/>
      <c r="X51" s="344"/>
      <c r="Y51" s="344"/>
      <c r="Z51" s="344"/>
      <c r="AA51" s="344"/>
      <c r="AB51" s="343"/>
      <c r="AC51" s="343"/>
      <c r="AD51" s="343"/>
    </row>
    <row r="52" spans="1:30" s="342" customFormat="1">
      <c r="A52" s="468"/>
      <c r="B52" s="468"/>
      <c r="C52" s="468"/>
      <c r="D52" s="468"/>
      <c r="E52" s="468"/>
      <c r="F52" s="468"/>
      <c r="G52" s="468"/>
      <c r="H52" s="468"/>
      <c r="I52" s="468"/>
      <c r="J52" s="468"/>
      <c r="K52" s="468"/>
      <c r="L52" s="468"/>
      <c r="M52" s="468"/>
      <c r="N52" s="341"/>
      <c r="O52" s="341"/>
      <c r="P52" s="341"/>
      <c r="Q52" s="341"/>
      <c r="R52" s="345"/>
      <c r="S52" s="344"/>
      <c r="T52" s="344"/>
      <c r="U52" s="344"/>
      <c r="V52" s="344"/>
      <c r="W52" s="344"/>
      <c r="X52" s="344"/>
      <c r="Y52" s="344"/>
      <c r="Z52" s="344"/>
      <c r="AA52" s="344"/>
      <c r="AB52" s="343"/>
      <c r="AC52" s="343"/>
      <c r="AD52" s="343"/>
    </row>
    <row r="53" spans="1:30" s="342" customFormat="1">
      <c r="A53" s="468"/>
      <c r="B53" s="468"/>
      <c r="C53" s="468"/>
      <c r="D53" s="468"/>
      <c r="E53" s="468"/>
      <c r="F53" s="468"/>
      <c r="G53" s="468"/>
      <c r="H53" s="468"/>
      <c r="I53" s="468"/>
      <c r="J53" s="468"/>
      <c r="K53" s="468"/>
      <c r="L53" s="468"/>
      <c r="M53" s="468"/>
      <c r="N53" s="341"/>
      <c r="O53" s="341"/>
      <c r="P53" s="341"/>
      <c r="Q53" s="341"/>
      <c r="R53" s="345"/>
      <c r="S53" s="344"/>
      <c r="T53" s="344"/>
      <c r="U53" s="344"/>
      <c r="V53" s="344"/>
      <c r="W53" s="344"/>
      <c r="X53" s="344"/>
      <c r="Y53" s="344"/>
      <c r="Z53" s="344"/>
      <c r="AA53" s="344"/>
      <c r="AB53" s="343"/>
      <c r="AC53" s="343"/>
      <c r="AD53" s="343"/>
    </row>
    <row r="54" spans="1:30"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4"/>
      <c r="W54" s="344"/>
      <c r="X54" s="344"/>
      <c r="Y54" s="344"/>
      <c r="Z54" s="344"/>
      <c r="AA54" s="344"/>
      <c r="AB54" s="343"/>
      <c r="AC54" s="343"/>
      <c r="AD54" s="343"/>
    </row>
    <row r="55" spans="1:30"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4"/>
      <c r="W55" s="344"/>
      <c r="X55" s="344"/>
      <c r="Y55" s="344"/>
      <c r="Z55" s="344"/>
      <c r="AA55" s="344"/>
      <c r="AB55" s="343"/>
      <c r="AC55" s="343"/>
      <c r="AD55" s="343"/>
    </row>
    <row r="56" spans="1:30"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4"/>
      <c r="W56" s="344"/>
      <c r="X56" s="344"/>
      <c r="Y56" s="344"/>
      <c r="Z56" s="344"/>
      <c r="AA56" s="344"/>
      <c r="AB56" s="343"/>
      <c r="AC56" s="343"/>
      <c r="AD56" s="343"/>
    </row>
    <row r="57" spans="1:30" s="342" customFormat="1">
      <c r="A57" s="468"/>
      <c r="B57" s="468"/>
      <c r="C57" s="468"/>
      <c r="D57" s="468"/>
      <c r="E57" s="468"/>
      <c r="F57" s="468"/>
      <c r="G57" s="468"/>
      <c r="H57" s="468"/>
      <c r="I57" s="468"/>
      <c r="J57" s="468"/>
      <c r="K57" s="468"/>
      <c r="L57" s="468"/>
      <c r="M57" s="468"/>
      <c r="N57" s="341"/>
      <c r="O57" s="341"/>
      <c r="P57" s="341"/>
      <c r="Q57" s="341"/>
      <c r="R57" s="345"/>
      <c r="S57" s="344"/>
      <c r="T57" s="344"/>
      <c r="U57" s="344"/>
      <c r="V57" s="344"/>
      <c r="W57" s="344"/>
      <c r="X57" s="344"/>
      <c r="Y57" s="344"/>
      <c r="Z57" s="344"/>
      <c r="AA57" s="344"/>
      <c r="AB57" s="343"/>
      <c r="AC57" s="343"/>
      <c r="AD57" s="343"/>
    </row>
    <row r="58" spans="1:30" s="342" customFormat="1">
      <c r="A58" s="468"/>
      <c r="B58" s="468"/>
      <c r="C58" s="468"/>
      <c r="D58" s="468"/>
      <c r="E58" s="468"/>
      <c r="F58" s="468"/>
      <c r="G58" s="468"/>
      <c r="H58" s="468"/>
      <c r="I58" s="468"/>
      <c r="J58" s="468"/>
      <c r="K58" s="468"/>
      <c r="L58" s="468"/>
      <c r="M58" s="468"/>
      <c r="N58" s="341"/>
      <c r="O58" s="341"/>
      <c r="P58" s="341"/>
      <c r="Q58" s="341"/>
      <c r="R58" s="345"/>
      <c r="S58" s="344"/>
      <c r="T58" s="344"/>
      <c r="U58" s="344"/>
      <c r="V58" s="344"/>
      <c r="W58" s="344"/>
      <c r="X58" s="344"/>
      <c r="Y58" s="344"/>
      <c r="Z58" s="344"/>
      <c r="AA58" s="344"/>
      <c r="AB58" s="343"/>
      <c r="AC58" s="343"/>
      <c r="AD58" s="343"/>
    </row>
    <row r="59" spans="1:30" s="342" customFormat="1">
      <c r="A59" s="468"/>
      <c r="B59" s="468"/>
      <c r="C59" s="468"/>
      <c r="D59" s="468"/>
      <c r="E59" s="468"/>
      <c r="F59" s="468"/>
      <c r="G59" s="468"/>
      <c r="H59" s="468"/>
      <c r="I59" s="468"/>
      <c r="J59" s="468"/>
      <c r="K59" s="468"/>
      <c r="L59" s="468"/>
      <c r="M59" s="468"/>
      <c r="N59" s="341"/>
      <c r="O59" s="341"/>
      <c r="P59" s="341"/>
      <c r="Q59" s="341"/>
      <c r="R59" s="345"/>
      <c r="S59" s="344"/>
      <c r="T59" s="344"/>
      <c r="U59" s="344"/>
      <c r="V59" s="344"/>
      <c r="W59" s="344"/>
      <c r="X59" s="344"/>
      <c r="Y59" s="344"/>
      <c r="Z59" s="344"/>
      <c r="AA59" s="344"/>
      <c r="AB59" s="343"/>
      <c r="AC59" s="343"/>
      <c r="AD59" s="343"/>
    </row>
    <row r="60" spans="1:30" s="342" customFormat="1">
      <c r="A60" s="468"/>
      <c r="B60" s="468"/>
      <c r="C60" s="468"/>
      <c r="D60" s="468"/>
      <c r="E60" s="468"/>
      <c r="F60" s="468"/>
      <c r="G60" s="468"/>
      <c r="H60" s="468"/>
      <c r="I60" s="468"/>
      <c r="J60" s="468"/>
      <c r="K60" s="468"/>
      <c r="L60" s="468"/>
      <c r="M60" s="468"/>
      <c r="N60" s="341"/>
      <c r="O60" s="341"/>
      <c r="P60" s="341"/>
      <c r="Q60" s="341"/>
      <c r="R60" s="345"/>
      <c r="S60" s="344"/>
      <c r="T60" s="344"/>
      <c r="U60" s="344"/>
      <c r="V60" s="344"/>
      <c r="W60" s="344"/>
      <c r="X60" s="344"/>
      <c r="Y60" s="344"/>
      <c r="Z60" s="344"/>
      <c r="AA60" s="344"/>
      <c r="AB60" s="343"/>
      <c r="AC60" s="343"/>
      <c r="AD60" s="343"/>
    </row>
    <row r="61" spans="1:30" s="342" customFormat="1">
      <c r="A61" s="468"/>
      <c r="B61" s="468"/>
      <c r="C61" s="468"/>
      <c r="D61" s="468"/>
      <c r="E61" s="468"/>
      <c r="F61" s="468"/>
      <c r="G61" s="468"/>
      <c r="H61" s="468"/>
      <c r="I61" s="468"/>
      <c r="J61" s="468"/>
      <c r="K61" s="468"/>
      <c r="L61" s="468"/>
      <c r="M61" s="468"/>
      <c r="N61" s="341"/>
      <c r="O61" s="341"/>
      <c r="P61" s="341"/>
      <c r="Q61" s="341"/>
      <c r="R61" s="345"/>
      <c r="S61" s="344"/>
      <c r="T61" s="344"/>
      <c r="U61" s="344"/>
      <c r="V61" s="344"/>
      <c r="W61" s="344"/>
      <c r="X61" s="344"/>
      <c r="Y61" s="344"/>
      <c r="Z61" s="344"/>
      <c r="AA61" s="344"/>
      <c r="AB61" s="343"/>
      <c r="AC61" s="343"/>
      <c r="AD61" s="343"/>
    </row>
    <row r="62" spans="1:30" s="342" customFormat="1">
      <c r="A62" s="468"/>
      <c r="B62" s="468"/>
      <c r="C62" s="468"/>
      <c r="D62" s="468"/>
      <c r="E62" s="468"/>
      <c r="F62" s="468"/>
      <c r="G62" s="468"/>
      <c r="H62" s="468"/>
      <c r="I62" s="468"/>
      <c r="J62" s="468"/>
      <c r="K62" s="468"/>
      <c r="L62" s="468"/>
      <c r="M62" s="468"/>
      <c r="N62" s="341"/>
      <c r="O62" s="341"/>
      <c r="P62" s="341"/>
      <c r="Q62" s="341"/>
      <c r="R62" s="345"/>
      <c r="S62" s="344"/>
      <c r="T62" s="344"/>
      <c r="U62" s="344"/>
      <c r="V62" s="344"/>
      <c r="W62" s="344"/>
      <c r="X62" s="344"/>
      <c r="Y62" s="344"/>
      <c r="Z62" s="344"/>
      <c r="AA62" s="344"/>
      <c r="AB62" s="343"/>
      <c r="AC62" s="343"/>
      <c r="AD62" s="343"/>
    </row>
    <row r="63" spans="1:30" s="342" customFormat="1">
      <c r="A63" s="468"/>
      <c r="B63" s="468"/>
      <c r="C63" s="468"/>
      <c r="D63" s="468"/>
      <c r="E63" s="468"/>
      <c r="F63" s="468"/>
      <c r="G63" s="468"/>
      <c r="H63" s="468"/>
      <c r="I63" s="468"/>
      <c r="J63" s="468"/>
      <c r="K63" s="468"/>
      <c r="L63" s="468"/>
      <c r="M63" s="468"/>
      <c r="N63" s="341"/>
      <c r="O63" s="341"/>
      <c r="P63" s="341"/>
      <c r="Q63" s="341"/>
      <c r="R63" s="345"/>
      <c r="S63" s="344"/>
      <c r="T63" s="344"/>
      <c r="U63" s="344"/>
      <c r="V63" s="344"/>
      <c r="W63" s="344"/>
      <c r="X63" s="344"/>
      <c r="Y63" s="344"/>
      <c r="Z63" s="344"/>
      <c r="AA63" s="344"/>
      <c r="AB63" s="343"/>
      <c r="AC63" s="343"/>
      <c r="AD63" s="343"/>
    </row>
    <row r="64" spans="1:30" s="342" customFormat="1">
      <c r="A64" s="468"/>
      <c r="B64" s="468"/>
      <c r="C64" s="468"/>
      <c r="D64" s="468"/>
      <c r="E64" s="468"/>
      <c r="F64" s="468"/>
      <c r="G64" s="468"/>
      <c r="H64" s="468"/>
      <c r="I64" s="468"/>
      <c r="J64" s="468"/>
      <c r="K64" s="468"/>
      <c r="L64" s="468"/>
      <c r="M64" s="468"/>
      <c r="N64" s="341"/>
      <c r="O64" s="341"/>
      <c r="P64" s="341"/>
      <c r="Q64" s="341"/>
      <c r="R64" s="345"/>
      <c r="S64" s="344"/>
      <c r="T64" s="344"/>
      <c r="U64" s="344"/>
      <c r="V64" s="344"/>
      <c r="W64" s="344"/>
      <c r="X64" s="344"/>
      <c r="Y64" s="344"/>
      <c r="Z64" s="344"/>
      <c r="AA64" s="344"/>
      <c r="AB64" s="343"/>
      <c r="AC64" s="343"/>
      <c r="AD64" s="343"/>
    </row>
  </sheetData>
  <mergeCells count="2">
    <mergeCell ref="A22:B22"/>
    <mergeCell ref="D22:E22"/>
  </mergeCells>
  <printOptions horizontalCentered="1"/>
  <pageMargins left="0.25" right="0.25" top="0.5" bottom="0.5" header="0" footer="0.25"/>
  <pageSetup paperSize="9"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66"/>
  <sheetViews>
    <sheetView rightToLeft="1" view="pageBreakPreview" zoomScaleNormal="75" workbookViewId="0">
      <selection activeCell="F53" sqref="F53"/>
    </sheetView>
  </sheetViews>
  <sheetFormatPr defaultRowHeight="22.5"/>
  <cols>
    <col min="1" max="1" width="9" style="468" customWidth="1"/>
    <col min="2" max="6" width="8.140625" style="468" customWidth="1"/>
    <col min="7" max="7" width="9" style="468" customWidth="1"/>
    <col min="8" max="8" width="8.140625" style="468" customWidth="1"/>
    <col min="9" max="9" width="9.5703125" style="468" customWidth="1"/>
    <col min="10" max="13" width="8.140625" style="468" customWidth="1"/>
    <col min="14" max="17" width="8.140625" style="341" customWidth="1"/>
    <col min="18" max="18" width="9.140625" style="340"/>
    <col min="19" max="27" width="9.140625" style="339"/>
    <col min="28" max="34" width="9.140625" style="338"/>
    <col min="35" max="256" width="9.140625" style="337"/>
    <col min="257" max="257" width="9" style="337" customWidth="1"/>
    <col min="258" max="258" width="7.85546875" style="337" bestFit="1" customWidth="1"/>
    <col min="259" max="259" width="8.85546875" style="337" customWidth="1"/>
    <col min="260" max="260" width="8.42578125" style="337" customWidth="1"/>
    <col min="261" max="261" width="10.140625" style="337" bestFit="1" customWidth="1"/>
    <col min="262" max="262" width="8.7109375" style="337" customWidth="1"/>
    <col min="263" max="263" width="11.28515625" style="337" bestFit="1" customWidth="1"/>
    <col min="264" max="264" width="10.140625" style="337" bestFit="1" customWidth="1"/>
    <col min="265" max="265" width="11.140625" style="337" customWidth="1"/>
    <col min="266" max="266" width="8.140625" style="337" customWidth="1"/>
    <col min="267" max="267" width="7.7109375" style="337" customWidth="1"/>
    <col min="268" max="268" width="6.85546875" style="337" customWidth="1"/>
    <col min="269" max="269" width="7.7109375" style="337" customWidth="1"/>
    <col min="270" max="270" width="7.140625" style="337" customWidth="1"/>
    <col min="271" max="271" width="9.28515625" style="337" customWidth="1"/>
    <col min="272" max="272" width="8.42578125" style="337" bestFit="1" customWidth="1"/>
    <col min="273" max="273" width="9.7109375" style="337" customWidth="1"/>
    <col min="274" max="512" width="9.140625" style="337"/>
    <col min="513" max="513" width="9" style="337" customWidth="1"/>
    <col min="514" max="514" width="7.85546875" style="337" bestFit="1" customWidth="1"/>
    <col min="515" max="515" width="8.85546875" style="337" customWidth="1"/>
    <col min="516" max="516" width="8.42578125" style="337" customWidth="1"/>
    <col min="517" max="517" width="10.140625" style="337" bestFit="1" customWidth="1"/>
    <col min="518" max="518" width="8.7109375" style="337" customWidth="1"/>
    <col min="519" max="519" width="11.28515625" style="337" bestFit="1" customWidth="1"/>
    <col min="520" max="520" width="10.140625" style="337" bestFit="1" customWidth="1"/>
    <col min="521" max="521" width="11.140625" style="337" customWidth="1"/>
    <col min="522" max="522" width="8.140625" style="337" customWidth="1"/>
    <col min="523" max="523" width="7.7109375" style="337" customWidth="1"/>
    <col min="524" max="524" width="6.85546875" style="337" customWidth="1"/>
    <col min="525" max="525" width="7.7109375" style="337" customWidth="1"/>
    <col min="526" max="526" width="7.140625" style="337" customWidth="1"/>
    <col min="527" max="527" width="9.28515625" style="337" customWidth="1"/>
    <col min="528" max="528" width="8.42578125" style="337" bestFit="1" customWidth="1"/>
    <col min="529" max="529" width="9.7109375" style="337" customWidth="1"/>
    <col min="530" max="768" width="9.140625" style="337"/>
    <col min="769" max="769" width="9" style="337" customWidth="1"/>
    <col min="770" max="770" width="7.85546875" style="337" bestFit="1" customWidth="1"/>
    <col min="771" max="771" width="8.85546875" style="337" customWidth="1"/>
    <col min="772" max="772" width="8.42578125" style="337" customWidth="1"/>
    <col min="773" max="773" width="10.140625" style="337" bestFit="1" customWidth="1"/>
    <col min="774" max="774" width="8.7109375" style="337" customWidth="1"/>
    <col min="775" max="775" width="11.28515625" style="337" bestFit="1" customWidth="1"/>
    <col min="776" max="776" width="10.140625" style="337" bestFit="1" customWidth="1"/>
    <col min="777" max="777" width="11.140625" style="337" customWidth="1"/>
    <col min="778" max="778" width="8.140625" style="337" customWidth="1"/>
    <col min="779" max="779" width="7.7109375" style="337" customWidth="1"/>
    <col min="780" max="780" width="6.85546875" style="337" customWidth="1"/>
    <col min="781" max="781" width="7.7109375" style="337" customWidth="1"/>
    <col min="782" max="782" width="7.140625" style="337" customWidth="1"/>
    <col min="783" max="783" width="9.28515625" style="337" customWidth="1"/>
    <col min="784" max="784" width="8.42578125" style="337" bestFit="1" customWidth="1"/>
    <col min="785" max="785" width="9.7109375" style="337" customWidth="1"/>
    <col min="786" max="1024" width="9.140625" style="337"/>
    <col min="1025" max="1025" width="9" style="337" customWidth="1"/>
    <col min="1026" max="1026" width="7.85546875" style="337" bestFit="1" customWidth="1"/>
    <col min="1027" max="1027" width="8.85546875" style="337" customWidth="1"/>
    <col min="1028" max="1028" width="8.42578125" style="337" customWidth="1"/>
    <col min="1029" max="1029" width="10.140625" style="337" bestFit="1" customWidth="1"/>
    <col min="1030" max="1030" width="8.7109375" style="337" customWidth="1"/>
    <col min="1031" max="1031" width="11.28515625" style="337" bestFit="1" customWidth="1"/>
    <col min="1032" max="1032" width="10.140625" style="337" bestFit="1" customWidth="1"/>
    <col min="1033" max="1033" width="11.140625" style="337" customWidth="1"/>
    <col min="1034" max="1034" width="8.140625" style="337" customWidth="1"/>
    <col min="1035" max="1035" width="7.7109375" style="337" customWidth="1"/>
    <col min="1036" max="1036" width="6.85546875" style="337" customWidth="1"/>
    <col min="1037" max="1037" width="7.7109375" style="337" customWidth="1"/>
    <col min="1038" max="1038" width="7.140625" style="337" customWidth="1"/>
    <col min="1039" max="1039" width="9.28515625" style="337" customWidth="1"/>
    <col min="1040" max="1040" width="8.42578125" style="337" bestFit="1" customWidth="1"/>
    <col min="1041" max="1041" width="9.7109375" style="337" customWidth="1"/>
    <col min="1042" max="1280" width="9.140625" style="337"/>
    <col min="1281" max="1281" width="9" style="337" customWidth="1"/>
    <col min="1282" max="1282" width="7.85546875" style="337" bestFit="1" customWidth="1"/>
    <col min="1283" max="1283" width="8.85546875" style="337" customWidth="1"/>
    <col min="1284" max="1284" width="8.42578125" style="337" customWidth="1"/>
    <col min="1285" max="1285" width="10.140625" style="337" bestFit="1" customWidth="1"/>
    <col min="1286" max="1286" width="8.7109375" style="337" customWidth="1"/>
    <col min="1287" max="1287" width="11.28515625" style="337" bestFit="1" customWidth="1"/>
    <col min="1288" max="1288" width="10.140625" style="337" bestFit="1" customWidth="1"/>
    <col min="1289" max="1289" width="11.140625" style="337" customWidth="1"/>
    <col min="1290" max="1290" width="8.140625" style="337" customWidth="1"/>
    <col min="1291" max="1291" width="7.7109375" style="337" customWidth="1"/>
    <col min="1292" max="1292" width="6.85546875" style="337" customWidth="1"/>
    <col min="1293" max="1293" width="7.7109375" style="337" customWidth="1"/>
    <col min="1294" max="1294" width="7.140625" style="337" customWidth="1"/>
    <col min="1295" max="1295" width="9.28515625" style="337" customWidth="1"/>
    <col min="1296" max="1296" width="8.42578125" style="337" bestFit="1" customWidth="1"/>
    <col min="1297" max="1297" width="9.7109375" style="337" customWidth="1"/>
    <col min="1298" max="1536" width="9.140625" style="337"/>
    <col min="1537" max="1537" width="9" style="337" customWidth="1"/>
    <col min="1538" max="1538" width="7.85546875" style="337" bestFit="1" customWidth="1"/>
    <col min="1539" max="1539" width="8.85546875" style="337" customWidth="1"/>
    <col min="1540" max="1540" width="8.42578125" style="337" customWidth="1"/>
    <col min="1541" max="1541" width="10.140625" style="337" bestFit="1" customWidth="1"/>
    <col min="1542" max="1542" width="8.7109375" style="337" customWidth="1"/>
    <col min="1543" max="1543" width="11.28515625" style="337" bestFit="1" customWidth="1"/>
    <col min="1544" max="1544" width="10.140625" style="337" bestFit="1" customWidth="1"/>
    <col min="1545" max="1545" width="11.140625" style="337" customWidth="1"/>
    <col min="1546" max="1546" width="8.140625" style="337" customWidth="1"/>
    <col min="1547" max="1547" width="7.7109375" style="337" customWidth="1"/>
    <col min="1548" max="1548" width="6.85546875" style="337" customWidth="1"/>
    <col min="1549" max="1549" width="7.7109375" style="337" customWidth="1"/>
    <col min="1550" max="1550" width="7.140625" style="337" customWidth="1"/>
    <col min="1551" max="1551" width="9.28515625" style="337" customWidth="1"/>
    <col min="1552" max="1552" width="8.42578125" style="337" bestFit="1" customWidth="1"/>
    <col min="1553" max="1553" width="9.7109375" style="337" customWidth="1"/>
    <col min="1554" max="1792" width="9.140625" style="337"/>
    <col min="1793" max="1793" width="9" style="337" customWidth="1"/>
    <col min="1794" max="1794" width="7.85546875" style="337" bestFit="1" customWidth="1"/>
    <col min="1795" max="1795" width="8.85546875" style="337" customWidth="1"/>
    <col min="1796" max="1796" width="8.42578125" style="337" customWidth="1"/>
    <col min="1797" max="1797" width="10.140625" style="337" bestFit="1" customWidth="1"/>
    <col min="1798" max="1798" width="8.7109375" style="337" customWidth="1"/>
    <col min="1799" max="1799" width="11.28515625" style="337" bestFit="1" customWidth="1"/>
    <col min="1800" max="1800" width="10.140625" style="337" bestFit="1" customWidth="1"/>
    <col min="1801" max="1801" width="11.140625" style="337" customWidth="1"/>
    <col min="1802" max="1802" width="8.140625" style="337" customWidth="1"/>
    <col min="1803" max="1803" width="7.7109375" style="337" customWidth="1"/>
    <col min="1804" max="1804" width="6.85546875" style="337" customWidth="1"/>
    <col min="1805" max="1805" width="7.7109375" style="337" customWidth="1"/>
    <col min="1806" max="1806" width="7.140625" style="337" customWidth="1"/>
    <col min="1807" max="1807" width="9.28515625" style="337" customWidth="1"/>
    <col min="1808" max="1808" width="8.42578125" style="337" bestFit="1" customWidth="1"/>
    <col min="1809" max="1809" width="9.7109375" style="337" customWidth="1"/>
    <col min="1810" max="2048" width="9.140625" style="337"/>
    <col min="2049" max="2049" width="9" style="337" customWidth="1"/>
    <col min="2050" max="2050" width="7.85546875" style="337" bestFit="1" customWidth="1"/>
    <col min="2051" max="2051" width="8.85546875" style="337" customWidth="1"/>
    <col min="2052" max="2052" width="8.42578125" style="337" customWidth="1"/>
    <col min="2053" max="2053" width="10.140625" style="337" bestFit="1" customWidth="1"/>
    <col min="2054" max="2054" width="8.7109375" style="337" customWidth="1"/>
    <col min="2055" max="2055" width="11.28515625" style="337" bestFit="1" customWidth="1"/>
    <col min="2056" max="2056" width="10.140625" style="337" bestFit="1" customWidth="1"/>
    <col min="2057" max="2057" width="11.140625" style="337" customWidth="1"/>
    <col min="2058" max="2058" width="8.140625" style="337" customWidth="1"/>
    <col min="2059" max="2059" width="7.7109375" style="337" customWidth="1"/>
    <col min="2060" max="2060" width="6.85546875" style="337" customWidth="1"/>
    <col min="2061" max="2061" width="7.7109375" style="337" customWidth="1"/>
    <col min="2062" max="2062" width="7.140625" style="337" customWidth="1"/>
    <col min="2063" max="2063" width="9.28515625" style="337" customWidth="1"/>
    <col min="2064" max="2064" width="8.42578125" style="337" bestFit="1" customWidth="1"/>
    <col min="2065" max="2065" width="9.7109375" style="337" customWidth="1"/>
    <col min="2066" max="2304" width="9.140625" style="337"/>
    <col min="2305" max="2305" width="9" style="337" customWidth="1"/>
    <col min="2306" max="2306" width="7.85546875" style="337" bestFit="1" customWidth="1"/>
    <col min="2307" max="2307" width="8.85546875" style="337" customWidth="1"/>
    <col min="2308" max="2308" width="8.42578125" style="337" customWidth="1"/>
    <col min="2309" max="2309" width="10.140625" style="337" bestFit="1" customWidth="1"/>
    <col min="2310" max="2310" width="8.7109375" style="337" customWidth="1"/>
    <col min="2311" max="2311" width="11.28515625" style="337" bestFit="1" customWidth="1"/>
    <col min="2312" max="2312" width="10.140625" style="337" bestFit="1" customWidth="1"/>
    <col min="2313" max="2313" width="11.140625" style="337" customWidth="1"/>
    <col min="2314" max="2314" width="8.140625" style="337" customWidth="1"/>
    <col min="2315" max="2315" width="7.7109375" style="337" customWidth="1"/>
    <col min="2316" max="2316" width="6.85546875" style="337" customWidth="1"/>
    <col min="2317" max="2317" width="7.7109375" style="337" customWidth="1"/>
    <col min="2318" max="2318" width="7.140625" style="337" customWidth="1"/>
    <col min="2319" max="2319" width="9.28515625" style="337" customWidth="1"/>
    <col min="2320" max="2320" width="8.42578125" style="337" bestFit="1" customWidth="1"/>
    <col min="2321" max="2321" width="9.7109375" style="337" customWidth="1"/>
    <col min="2322" max="2560" width="9.140625" style="337"/>
    <col min="2561" max="2561" width="9" style="337" customWidth="1"/>
    <col min="2562" max="2562" width="7.85546875" style="337" bestFit="1" customWidth="1"/>
    <col min="2563" max="2563" width="8.85546875" style="337" customWidth="1"/>
    <col min="2564" max="2564" width="8.42578125" style="337" customWidth="1"/>
    <col min="2565" max="2565" width="10.140625" style="337" bestFit="1" customWidth="1"/>
    <col min="2566" max="2566" width="8.7109375" style="337" customWidth="1"/>
    <col min="2567" max="2567" width="11.28515625" style="337" bestFit="1" customWidth="1"/>
    <col min="2568" max="2568" width="10.140625" style="337" bestFit="1" customWidth="1"/>
    <col min="2569" max="2569" width="11.140625" style="337" customWidth="1"/>
    <col min="2570" max="2570" width="8.140625" style="337" customWidth="1"/>
    <col min="2571" max="2571" width="7.7109375" style="337" customWidth="1"/>
    <col min="2572" max="2572" width="6.85546875" style="337" customWidth="1"/>
    <col min="2573" max="2573" width="7.7109375" style="337" customWidth="1"/>
    <col min="2574" max="2574" width="7.140625" style="337" customWidth="1"/>
    <col min="2575" max="2575" width="9.28515625" style="337" customWidth="1"/>
    <col min="2576" max="2576" width="8.42578125" style="337" bestFit="1" customWidth="1"/>
    <col min="2577" max="2577" width="9.7109375" style="337" customWidth="1"/>
    <col min="2578" max="2816" width="9.140625" style="337"/>
    <col min="2817" max="2817" width="9" style="337" customWidth="1"/>
    <col min="2818" max="2818" width="7.85546875" style="337" bestFit="1" customWidth="1"/>
    <col min="2819" max="2819" width="8.85546875" style="337" customWidth="1"/>
    <col min="2820" max="2820" width="8.42578125" style="337" customWidth="1"/>
    <col min="2821" max="2821" width="10.140625" style="337" bestFit="1" customWidth="1"/>
    <col min="2822" max="2822" width="8.7109375" style="337" customWidth="1"/>
    <col min="2823" max="2823" width="11.28515625" style="337" bestFit="1" customWidth="1"/>
    <col min="2824" max="2824" width="10.140625" style="337" bestFit="1" customWidth="1"/>
    <col min="2825" max="2825" width="11.140625" style="337" customWidth="1"/>
    <col min="2826" max="2826" width="8.140625" style="337" customWidth="1"/>
    <col min="2827" max="2827" width="7.7109375" style="337" customWidth="1"/>
    <col min="2828" max="2828" width="6.85546875" style="337" customWidth="1"/>
    <col min="2829" max="2829" width="7.7109375" style="337" customWidth="1"/>
    <col min="2830" max="2830" width="7.140625" style="337" customWidth="1"/>
    <col min="2831" max="2831" width="9.28515625" style="337" customWidth="1"/>
    <col min="2832" max="2832" width="8.42578125" style="337" bestFit="1" customWidth="1"/>
    <col min="2833" max="2833" width="9.7109375" style="337" customWidth="1"/>
    <col min="2834" max="3072" width="9.140625" style="337"/>
    <col min="3073" max="3073" width="9" style="337" customWidth="1"/>
    <col min="3074" max="3074" width="7.85546875" style="337" bestFit="1" customWidth="1"/>
    <col min="3075" max="3075" width="8.85546875" style="337" customWidth="1"/>
    <col min="3076" max="3076" width="8.42578125" style="337" customWidth="1"/>
    <col min="3077" max="3077" width="10.140625" style="337" bestFit="1" customWidth="1"/>
    <col min="3078" max="3078" width="8.7109375" style="337" customWidth="1"/>
    <col min="3079" max="3079" width="11.28515625" style="337" bestFit="1" customWidth="1"/>
    <col min="3080" max="3080" width="10.140625" style="337" bestFit="1" customWidth="1"/>
    <col min="3081" max="3081" width="11.140625" style="337" customWidth="1"/>
    <col min="3082" max="3082" width="8.140625" style="337" customWidth="1"/>
    <col min="3083" max="3083" width="7.7109375" style="337" customWidth="1"/>
    <col min="3084" max="3084" width="6.85546875" style="337" customWidth="1"/>
    <col min="3085" max="3085" width="7.7109375" style="337" customWidth="1"/>
    <col min="3086" max="3086" width="7.140625" style="337" customWidth="1"/>
    <col min="3087" max="3087" width="9.28515625" style="337" customWidth="1"/>
    <col min="3088" max="3088" width="8.42578125" style="337" bestFit="1" customWidth="1"/>
    <col min="3089" max="3089" width="9.7109375" style="337" customWidth="1"/>
    <col min="3090" max="3328" width="9.140625" style="337"/>
    <col min="3329" max="3329" width="9" style="337" customWidth="1"/>
    <col min="3330" max="3330" width="7.85546875" style="337" bestFit="1" customWidth="1"/>
    <col min="3331" max="3331" width="8.85546875" style="337" customWidth="1"/>
    <col min="3332" max="3332" width="8.42578125" style="337" customWidth="1"/>
    <col min="3333" max="3333" width="10.140625" style="337" bestFit="1" customWidth="1"/>
    <col min="3334" max="3334" width="8.7109375" style="337" customWidth="1"/>
    <col min="3335" max="3335" width="11.28515625" style="337" bestFit="1" customWidth="1"/>
    <col min="3336" max="3336" width="10.140625" style="337" bestFit="1" customWidth="1"/>
    <col min="3337" max="3337" width="11.140625" style="337" customWidth="1"/>
    <col min="3338" max="3338" width="8.140625" style="337" customWidth="1"/>
    <col min="3339" max="3339" width="7.7109375" style="337" customWidth="1"/>
    <col min="3340" max="3340" width="6.85546875" style="337" customWidth="1"/>
    <col min="3341" max="3341" width="7.7109375" style="337" customWidth="1"/>
    <col min="3342" max="3342" width="7.140625" style="337" customWidth="1"/>
    <col min="3343" max="3343" width="9.28515625" style="337" customWidth="1"/>
    <col min="3344" max="3344" width="8.42578125" style="337" bestFit="1" customWidth="1"/>
    <col min="3345" max="3345" width="9.7109375" style="337" customWidth="1"/>
    <col min="3346" max="3584" width="9.140625" style="337"/>
    <col min="3585" max="3585" width="9" style="337" customWidth="1"/>
    <col min="3586" max="3586" width="7.85546875" style="337" bestFit="1" customWidth="1"/>
    <col min="3587" max="3587" width="8.85546875" style="337" customWidth="1"/>
    <col min="3588" max="3588" width="8.42578125" style="337" customWidth="1"/>
    <col min="3589" max="3589" width="10.140625" style="337" bestFit="1" customWidth="1"/>
    <col min="3590" max="3590" width="8.7109375" style="337" customWidth="1"/>
    <col min="3591" max="3591" width="11.28515625" style="337" bestFit="1" customWidth="1"/>
    <col min="3592" max="3592" width="10.140625" style="337" bestFit="1" customWidth="1"/>
    <col min="3593" max="3593" width="11.140625" style="337" customWidth="1"/>
    <col min="3594" max="3594" width="8.140625" style="337" customWidth="1"/>
    <col min="3595" max="3595" width="7.7109375" style="337" customWidth="1"/>
    <col min="3596" max="3596" width="6.85546875" style="337" customWidth="1"/>
    <col min="3597" max="3597" width="7.7109375" style="337" customWidth="1"/>
    <col min="3598" max="3598" width="7.140625" style="337" customWidth="1"/>
    <col min="3599" max="3599" width="9.28515625" style="337" customWidth="1"/>
    <col min="3600" max="3600" width="8.42578125" style="337" bestFit="1" customWidth="1"/>
    <col min="3601" max="3601" width="9.7109375" style="337" customWidth="1"/>
    <col min="3602" max="3840" width="9.140625" style="337"/>
    <col min="3841" max="3841" width="9" style="337" customWidth="1"/>
    <col min="3842" max="3842" width="7.85546875" style="337" bestFit="1" customWidth="1"/>
    <col min="3843" max="3843" width="8.85546875" style="337" customWidth="1"/>
    <col min="3844" max="3844" width="8.42578125" style="337" customWidth="1"/>
    <col min="3845" max="3845" width="10.140625" style="337" bestFit="1" customWidth="1"/>
    <col min="3846" max="3846" width="8.7109375" style="337" customWidth="1"/>
    <col min="3847" max="3847" width="11.28515625" style="337" bestFit="1" customWidth="1"/>
    <col min="3848" max="3848" width="10.140625" style="337" bestFit="1" customWidth="1"/>
    <col min="3849" max="3849" width="11.140625" style="337" customWidth="1"/>
    <col min="3850" max="3850" width="8.140625" style="337" customWidth="1"/>
    <col min="3851" max="3851" width="7.7109375" style="337" customWidth="1"/>
    <col min="3852" max="3852" width="6.85546875" style="337" customWidth="1"/>
    <col min="3853" max="3853" width="7.7109375" style="337" customWidth="1"/>
    <col min="3854" max="3854" width="7.140625" style="337" customWidth="1"/>
    <col min="3855" max="3855" width="9.28515625" style="337" customWidth="1"/>
    <col min="3856" max="3856" width="8.42578125" style="337" bestFit="1" customWidth="1"/>
    <col min="3857" max="3857" width="9.7109375" style="337" customWidth="1"/>
    <col min="3858" max="4096" width="9.140625" style="337"/>
    <col min="4097" max="4097" width="9" style="337" customWidth="1"/>
    <col min="4098" max="4098" width="7.85546875" style="337" bestFit="1" customWidth="1"/>
    <col min="4099" max="4099" width="8.85546875" style="337" customWidth="1"/>
    <col min="4100" max="4100" width="8.42578125" style="337" customWidth="1"/>
    <col min="4101" max="4101" width="10.140625" style="337" bestFit="1" customWidth="1"/>
    <col min="4102" max="4102" width="8.7109375" style="337" customWidth="1"/>
    <col min="4103" max="4103" width="11.28515625" style="337" bestFit="1" customWidth="1"/>
    <col min="4104" max="4104" width="10.140625" style="337" bestFit="1" customWidth="1"/>
    <col min="4105" max="4105" width="11.140625" style="337" customWidth="1"/>
    <col min="4106" max="4106" width="8.140625" style="337" customWidth="1"/>
    <col min="4107" max="4107" width="7.7109375" style="337" customWidth="1"/>
    <col min="4108" max="4108" width="6.85546875" style="337" customWidth="1"/>
    <col min="4109" max="4109" width="7.7109375" style="337" customWidth="1"/>
    <col min="4110" max="4110" width="7.140625" style="337" customWidth="1"/>
    <col min="4111" max="4111" width="9.28515625" style="337" customWidth="1"/>
    <col min="4112" max="4112" width="8.42578125" style="337" bestFit="1" customWidth="1"/>
    <col min="4113" max="4113" width="9.7109375" style="337" customWidth="1"/>
    <col min="4114" max="4352" width="9.140625" style="337"/>
    <col min="4353" max="4353" width="9" style="337" customWidth="1"/>
    <col min="4354" max="4354" width="7.85546875" style="337" bestFit="1" customWidth="1"/>
    <col min="4355" max="4355" width="8.85546875" style="337" customWidth="1"/>
    <col min="4356" max="4356" width="8.42578125" style="337" customWidth="1"/>
    <col min="4357" max="4357" width="10.140625" style="337" bestFit="1" customWidth="1"/>
    <col min="4358" max="4358" width="8.7109375" style="337" customWidth="1"/>
    <col min="4359" max="4359" width="11.28515625" style="337" bestFit="1" customWidth="1"/>
    <col min="4360" max="4360" width="10.140625" style="337" bestFit="1" customWidth="1"/>
    <col min="4361" max="4361" width="11.140625" style="337" customWidth="1"/>
    <col min="4362" max="4362" width="8.140625" style="337" customWidth="1"/>
    <col min="4363" max="4363" width="7.7109375" style="337" customWidth="1"/>
    <col min="4364" max="4364" width="6.85546875" style="337" customWidth="1"/>
    <col min="4365" max="4365" width="7.7109375" style="337" customWidth="1"/>
    <col min="4366" max="4366" width="7.140625" style="337" customWidth="1"/>
    <col min="4367" max="4367" width="9.28515625" style="337" customWidth="1"/>
    <col min="4368" max="4368" width="8.42578125" style="337" bestFit="1" customWidth="1"/>
    <col min="4369" max="4369" width="9.7109375" style="337" customWidth="1"/>
    <col min="4370" max="4608" width="9.140625" style="337"/>
    <col min="4609" max="4609" width="9" style="337" customWidth="1"/>
    <col min="4610" max="4610" width="7.85546875" style="337" bestFit="1" customWidth="1"/>
    <col min="4611" max="4611" width="8.85546875" style="337" customWidth="1"/>
    <col min="4612" max="4612" width="8.42578125" style="337" customWidth="1"/>
    <col min="4613" max="4613" width="10.140625" style="337" bestFit="1" customWidth="1"/>
    <col min="4614" max="4614" width="8.7109375" style="337" customWidth="1"/>
    <col min="4615" max="4615" width="11.28515625" style="337" bestFit="1" customWidth="1"/>
    <col min="4616" max="4616" width="10.140625" style="337" bestFit="1" customWidth="1"/>
    <col min="4617" max="4617" width="11.140625" style="337" customWidth="1"/>
    <col min="4618" max="4618" width="8.140625" style="337" customWidth="1"/>
    <col min="4619" max="4619" width="7.7109375" style="337" customWidth="1"/>
    <col min="4620" max="4620" width="6.85546875" style="337" customWidth="1"/>
    <col min="4621" max="4621" width="7.7109375" style="337" customWidth="1"/>
    <col min="4622" max="4622" width="7.140625" style="337" customWidth="1"/>
    <col min="4623" max="4623" width="9.28515625" style="337" customWidth="1"/>
    <col min="4624" max="4624" width="8.42578125" style="337" bestFit="1" customWidth="1"/>
    <col min="4625" max="4625" width="9.7109375" style="337" customWidth="1"/>
    <col min="4626" max="4864" width="9.140625" style="337"/>
    <col min="4865" max="4865" width="9" style="337" customWidth="1"/>
    <col min="4866" max="4866" width="7.85546875" style="337" bestFit="1" customWidth="1"/>
    <col min="4867" max="4867" width="8.85546875" style="337" customWidth="1"/>
    <col min="4868" max="4868" width="8.42578125" style="337" customWidth="1"/>
    <col min="4869" max="4869" width="10.140625" style="337" bestFit="1" customWidth="1"/>
    <col min="4870" max="4870" width="8.7109375" style="337" customWidth="1"/>
    <col min="4871" max="4871" width="11.28515625" style="337" bestFit="1" customWidth="1"/>
    <col min="4872" max="4872" width="10.140625" style="337" bestFit="1" customWidth="1"/>
    <col min="4873" max="4873" width="11.140625" style="337" customWidth="1"/>
    <col min="4874" max="4874" width="8.140625" style="337" customWidth="1"/>
    <col min="4875" max="4875" width="7.7109375" style="337" customWidth="1"/>
    <col min="4876" max="4876" width="6.85546875" style="337" customWidth="1"/>
    <col min="4877" max="4877" width="7.7109375" style="337" customWidth="1"/>
    <col min="4878" max="4878" width="7.140625" style="337" customWidth="1"/>
    <col min="4879" max="4879" width="9.28515625" style="337" customWidth="1"/>
    <col min="4880" max="4880" width="8.42578125" style="337" bestFit="1" customWidth="1"/>
    <col min="4881" max="4881" width="9.7109375" style="337" customWidth="1"/>
    <col min="4882" max="5120" width="9.140625" style="337"/>
    <col min="5121" max="5121" width="9" style="337" customWidth="1"/>
    <col min="5122" max="5122" width="7.85546875" style="337" bestFit="1" customWidth="1"/>
    <col min="5123" max="5123" width="8.85546875" style="337" customWidth="1"/>
    <col min="5124" max="5124" width="8.42578125" style="337" customWidth="1"/>
    <col min="5125" max="5125" width="10.140625" style="337" bestFit="1" customWidth="1"/>
    <col min="5126" max="5126" width="8.7109375" style="337" customWidth="1"/>
    <col min="5127" max="5127" width="11.28515625" style="337" bestFit="1" customWidth="1"/>
    <col min="5128" max="5128" width="10.140625" style="337" bestFit="1" customWidth="1"/>
    <col min="5129" max="5129" width="11.140625" style="337" customWidth="1"/>
    <col min="5130" max="5130" width="8.140625" style="337" customWidth="1"/>
    <col min="5131" max="5131" width="7.7109375" style="337" customWidth="1"/>
    <col min="5132" max="5132" width="6.85546875" style="337" customWidth="1"/>
    <col min="5133" max="5133" width="7.7109375" style="337" customWidth="1"/>
    <col min="5134" max="5134" width="7.140625" style="337" customWidth="1"/>
    <col min="5135" max="5135" width="9.28515625" style="337" customWidth="1"/>
    <col min="5136" max="5136" width="8.42578125" style="337" bestFit="1" customWidth="1"/>
    <col min="5137" max="5137" width="9.7109375" style="337" customWidth="1"/>
    <col min="5138" max="5376" width="9.140625" style="337"/>
    <col min="5377" max="5377" width="9" style="337" customWidth="1"/>
    <col min="5378" max="5378" width="7.85546875" style="337" bestFit="1" customWidth="1"/>
    <col min="5379" max="5379" width="8.85546875" style="337" customWidth="1"/>
    <col min="5380" max="5380" width="8.42578125" style="337" customWidth="1"/>
    <col min="5381" max="5381" width="10.140625" style="337" bestFit="1" customWidth="1"/>
    <col min="5382" max="5382" width="8.7109375" style="337" customWidth="1"/>
    <col min="5383" max="5383" width="11.28515625" style="337" bestFit="1" customWidth="1"/>
    <col min="5384" max="5384" width="10.140625" style="337" bestFit="1" customWidth="1"/>
    <col min="5385" max="5385" width="11.140625" style="337" customWidth="1"/>
    <col min="5386" max="5386" width="8.140625" style="337" customWidth="1"/>
    <col min="5387" max="5387" width="7.7109375" style="337" customWidth="1"/>
    <col min="5388" max="5388" width="6.85546875" style="337" customWidth="1"/>
    <col min="5389" max="5389" width="7.7109375" style="337" customWidth="1"/>
    <col min="5390" max="5390" width="7.140625" style="337" customWidth="1"/>
    <col min="5391" max="5391" width="9.28515625" style="337" customWidth="1"/>
    <col min="5392" max="5392" width="8.42578125" style="337" bestFit="1" customWidth="1"/>
    <col min="5393" max="5393" width="9.7109375" style="337" customWidth="1"/>
    <col min="5394" max="5632" width="9.140625" style="337"/>
    <col min="5633" max="5633" width="9" style="337" customWidth="1"/>
    <col min="5634" max="5634" width="7.85546875" style="337" bestFit="1" customWidth="1"/>
    <col min="5635" max="5635" width="8.85546875" style="337" customWidth="1"/>
    <col min="5636" max="5636" width="8.42578125" style="337" customWidth="1"/>
    <col min="5637" max="5637" width="10.140625" style="337" bestFit="1" customWidth="1"/>
    <col min="5638" max="5638" width="8.7109375" style="337" customWidth="1"/>
    <col min="5639" max="5639" width="11.28515625" style="337" bestFit="1" customWidth="1"/>
    <col min="5640" max="5640" width="10.140625" style="337" bestFit="1" customWidth="1"/>
    <col min="5641" max="5641" width="11.140625" style="337" customWidth="1"/>
    <col min="5642" max="5642" width="8.140625" style="337" customWidth="1"/>
    <col min="5643" max="5643" width="7.7109375" style="337" customWidth="1"/>
    <col min="5644" max="5644" width="6.85546875" style="337" customWidth="1"/>
    <col min="5645" max="5645" width="7.7109375" style="337" customWidth="1"/>
    <col min="5646" max="5646" width="7.140625" style="337" customWidth="1"/>
    <col min="5647" max="5647" width="9.28515625" style="337" customWidth="1"/>
    <col min="5648" max="5648" width="8.42578125" style="337" bestFit="1" customWidth="1"/>
    <col min="5649" max="5649" width="9.7109375" style="337" customWidth="1"/>
    <col min="5650" max="5888" width="9.140625" style="337"/>
    <col min="5889" max="5889" width="9" style="337" customWidth="1"/>
    <col min="5890" max="5890" width="7.85546875" style="337" bestFit="1" customWidth="1"/>
    <col min="5891" max="5891" width="8.85546875" style="337" customWidth="1"/>
    <col min="5892" max="5892" width="8.42578125" style="337" customWidth="1"/>
    <col min="5893" max="5893" width="10.140625" style="337" bestFit="1" customWidth="1"/>
    <col min="5894" max="5894" width="8.7109375" style="337" customWidth="1"/>
    <col min="5895" max="5895" width="11.28515625" style="337" bestFit="1" customWidth="1"/>
    <col min="5896" max="5896" width="10.140625" style="337" bestFit="1" customWidth="1"/>
    <col min="5897" max="5897" width="11.140625" style="337" customWidth="1"/>
    <col min="5898" max="5898" width="8.140625" style="337" customWidth="1"/>
    <col min="5899" max="5899" width="7.7109375" style="337" customWidth="1"/>
    <col min="5900" max="5900" width="6.85546875" style="337" customWidth="1"/>
    <col min="5901" max="5901" width="7.7109375" style="337" customWidth="1"/>
    <col min="5902" max="5902" width="7.140625" style="337" customWidth="1"/>
    <col min="5903" max="5903" width="9.28515625" style="337" customWidth="1"/>
    <col min="5904" max="5904" width="8.42578125" style="337" bestFit="1" customWidth="1"/>
    <col min="5905" max="5905" width="9.7109375" style="337" customWidth="1"/>
    <col min="5906" max="6144" width="9.140625" style="337"/>
    <col min="6145" max="6145" width="9" style="337" customWidth="1"/>
    <col min="6146" max="6146" width="7.85546875" style="337" bestFit="1" customWidth="1"/>
    <col min="6147" max="6147" width="8.85546875" style="337" customWidth="1"/>
    <col min="6148" max="6148" width="8.42578125" style="337" customWidth="1"/>
    <col min="6149" max="6149" width="10.140625" style="337" bestFit="1" customWidth="1"/>
    <col min="6150" max="6150" width="8.7109375" style="337" customWidth="1"/>
    <col min="6151" max="6151" width="11.28515625" style="337" bestFit="1" customWidth="1"/>
    <col min="6152" max="6152" width="10.140625" style="337" bestFit="1" customWidth="1"/>
    <col min="6153" max="6153" width="11.140625" style="337" customWidth="1"/>
    <col min="6154" max="6154" width="8.140625" style="337" customWidth="1"/>
    <col min="6155" max="6155" width="7.7109375" style="337" customWidth="1"/>
    <col min="6156" max="6156" width="6.85546875" style="337" customWidth="1"/>
    <col min="6157" max="6157" width="7.7109375" style="337" customWidth="1"/>
    <col min="6158" max="6158" width="7.140625" style="337" customWidth="1"/>
    <col min="6159" max="6159" width="9.28515625" style="337" customWidth="1"/>
    <col min="6160" max="6160" width="8.42578125" style="337" bestFit="1" customWidth="1"/>
    <col min="6161" max="6161" width="9.7109375" style="337" customWidth="1"/>
    <col min="6162" max="6400" width="9.140625" style="337"/>
    <col min="6401" max="6401" width="9" style="337" customWidth="1"/>
    <col min="6402" max="6402" width="7.85546875" style="337" bestFit="1" customWidth="1"/>
    <col min="6403" max="6403" width="8.85546875" style="337" customWidth="1"/>
    <col min="6404" max="6404" width="8.42578125" style="337" customWidth="1"/>
    <col min="6405" max="6405" width="10.140625" style="337" bestFit="1" customWidth="1"/>
    <col min="6406" max="6406" width="8.7109375" style="337" customWidth="1"/>
    <col min="6407" max="6407" width="11.28515625" style="337" bestFit="1" customWidth="1"/>
    <col min="6408" max="6408" width="10.140625" style="337" bestFit="1" customWidth="1"/>
    <col min="6409" max="6409" width="11.140625" style="337" customWidth="1"/>
    <col min="6410" max="6410" width="8.140625" style="337" customWidth="1"/>
    <col min="6411" max="6411" width="7.7109375" style="337" customWidth="1"/>
    <col min="6412" max="6412" width="6.85546875" style="337" customWidth="1"/>
    <col min="6413" max="6413" width="7.7109375" style="337" customWidth="1"/>
    <col min="6414" max="6414" width="7.140625" style="337" customWidth="1"/>
    <col min="6415" max="6415" width="9.28515625" style="337" customWidth="1"/>
    <col min="6416" max="6416" width="8.42578125" style="337" bestFit="1" customWidth="1"/>
    <col min="6417" max="6417" width="9.7109375" style="337" customWidth="1"/>
    <col min="6418" max="6656" width="9.140625" style="337"/>
    <col min="6657" max="6657" width="9" style="337" customWidth="1"/>
    <col min="6658" max="6658" width="7.85546875" style="337" bestFit="1" customWidth="1"/>
    <col min="6659" max="6659" width="8.85546875" style="337" customWidth="1"/>
    <col min="6660" max="6660" width="8.42578125" style="337" customWidth="1"/>
    <col min="6661" max="6661" width="10.140625" style="337" bestFit="1" customWidth="1"/>
    <col min="6662" max="6662" width="8.7109375" style="337" customWidth="1"/>
    <col min="6663" max="6663" width="11.28515625" style="337" bestFit="1" customWidth="1"/>
    <col min="6664" max="6664" width="10.140625" style="337" bestFit="1" customWidth="1"/>
    <col min="6665" max="6665" width="11.140625" style="337" customWidth="1"/>
    <col min="6666" max="6666" width="8.140625" style="337" customWidth="1"/>
    <col min="6667" max="6667" width="7.7109375" style="337" customWidth="1"/>
    <col min="6668" max="6668" width="6.85546875" style="337" customWidth="1"/>
    <col min="6669" max="6669" width="7.7109375" style="337" customWidth="1"/>
    <col min="6670" max="6670" width="7.140625" style="337" customWidth="1"/>
    <col min="6671" max="6671" width="9.28515625" style="337" customWidth="1"/>
    <col min="6672" max="6672" width="8.42578125" style="337" bestFit="1" customWidth="1"/>
    <col min="6673" max="6673" width="9.7109375" style="337" customWidth="1"/>
    <col min="6674" max="6912" width="9.140625" style="337"/>
    <col min="6913" max="6913" width="9" style="337" customWidth="1"/>
    <col min="6914" max="6914" width="7.85546875" style="337" bestFit="1" customWidth="1"/>
    <col min="6915" max="6915" width="8.85546875" style="337" customWidth="1"/>
    <col min="6916" max="6916" width="8.42578125" style="337" customWidth="1"/>
    <col min="6917" max="6917" width="10.140625" style="337" bestFit="1" customWidth="1"/>
    <col min="6918" max="6918" width="8.7109375" style="337" customWidth="1"/>
    <col min="6919" max="6919" width="11.28515625" style="337" bestFit="1" customWidth="1"/>
    <col min="6920" max="6920" width="10.140625" style="337" bestFit="1" customWidth="1"/>
    <col min="6921" max="6921" width="11.140625" style="337" customWidth="1"/>
    <col min="6922" max="6922" width="8.140625" style="337" customWidth="1"/>
    <col min="6923" max="6923" width="7.7109375" style="337" customWidth="1"/>
    <col min="6924" max="6924" width="6.85546875" style="337" customWidth="1"/>
    <col min="6925" max="6925" width="7.7109375" style="337" customWidth="1"/>
    <col min="6926" max="6926" width="7.140625" style="337" customWidth="1"/>
    <col min="6927" max="6927" width="9.28515625" style="337" customWidth="1"/>
    <col min="6928" max="6928" width="8.42578125" style="337" bestFit="1" customWidth="1"/>
    <col min="6929" max="6929" width="9.7109375" style="337" customWidth="1"/>
    <col min="6930" max="7168" width="9.140625" style="337"/>
    <col min="7169" max="7169" width="9" style="337" customWidth="1"/>
    <col min="7170" max="7170" width="7.85546875" style="337" bestFit="1" customWidth="1"/>
    <col min="7171" max="7171" width="8.85546875" style="337" customWidth="1"/>
    <col min="7172" max="7172" width="8.42578125" style="337" customWidth="1"/>
    <col min="7173" max="7173" width="10.140625" style="337" bestFit="1" customWidth="1"/>
    <col min="7174" max="7174" width="8.7109375" style="337" customWidth="1"/>
    <col min="7175" max="7175" width="11.28515625" style="337" bestFit="1" customWidth="1"/>
    <col min="7176" max="7176" width="10.140625" style="337" bestFit="1" customWidth="1"/>
    <col min="7177" max="7177" width="11.140625" style="337" customWidth="1"/>
    <col min="7178" max="7178" width="8.140625" style="337" customWidth="1"/>
    <col min="7179" max="7179" width="7.7109375" style="337" customWidth="1"/>
    <col min="7180" max="7180" width="6.85546875" style="337" customWidth="1"/>
    <col min="7181" max="7181" width="7.7109375" style="337" customWidth="1"/>
    <col min="7182" max="7182" width="7.140625" style="337" customWidth="1"/>
    <col min="7183" max="7183" width="9.28515625" style="337" customWidth="1"/>
    <col min="7184" max="7184" width="8.42578125" style="337" bestFit="1" customWidth="1"/>
    <col min="7185" max="7185" width="9.7109375" style="337" customWidth="1"/>
    <col min="7186" max="7424" width="9.140625" style="337"/>
    <col min="7425" max="7425" width="9" style="337" customWidth="1"/>
    <col min="7426" max="7426" width="7.85546875" style="337" bestFit="1" customWidth="1"/>
    <col min="7427" max="7427" width="8.85546875" style="337" customWidth="1"/>
    <col min="7428" max="7428" width="8.42578125" style="337" customWidth="1"/>
    <col min="7429" max="7429" width="10.140625" style="337" bestFit="1" customWidth="1"/>
    <col min="7430" max="7430" width="8.7109375" style="337" customWidth="1"/>
    <col min="7431" max="7431" width="11.28515625" style="337" bestFit="1" customWidth="1"/>
    <col min="7432" max="7432" width="10.140625" style="337" bestFit="1" customWidth="1"/>
    <col min="7433" max="7433" width="11.140625" style="337" customWidth="1"/>
    <col min="7434" max="7434" width="8.140625" style="337" customWidth="1"/>
    <col min="7435" max="7435" width="7.7109375" style="337" customWidth="1"/>
    <col min="7436" max="7436" width="6.85546875" style="337" customWidth="1"/>
    <col min="7437" max="7437" width="7.7109375" style="337" customWidth="1"/>
    <col min="7438" max="7438" width="7.140625" style="337" customWidth="1"/>
    <col min="7439" max="7439" width="9.28515625" style="337" customWidth="1"/>
    <col min="7440" max="7440" width="8.42578125" style="337" bestFit="1" customWidth="1"/>
    <col min="7441" max="7441" width="9.7109375" style="337" customWidth="1"/>
    <col min="7442" max="7680" width="9.140625" style="337"/>
    <col min="7681" max="7681" width="9" style="337" customWidth="1"/>
    <col min="7682" max="7682" width="7.85546875" style="337" bestFit="1" customWidth="1"/>
    <col min="7683" max="7683" width="8.85546875" style="337" customWidth="1"/>
    <col min="7684" max="7684" width="8.42578125" style="337" customWidth="1"/>
    <col min="7685" max="7685" width="10.140625" style="337" bestFit="1" customWidth="1"/>
    <col min="7686" max="7686" width="8.7109375" style="337" customWidth="1"/>
    <col min="7687" max="7687" width="11.28515625" style="337" bestFit="1" customWidth="1"/>
    <col min="7688" max="7688" width="10.140625" style="337" bestFit="1" customWidth="1"/>
    <col min="7689" max="7689" width="11.140625" style="337" customWidth="1"/>
    <col min="7690" max="7690" width="8.140625" style="337" customWidth="1"/>
    <col min="7691" max="7691" width="7.7109375" style="337" customWidth="1"/>
    <col min="7692" max="7692" width="6.85546875" style="337" customWidth="1"/>
    <col min="7693" max="7693" width="7.7109375" style="337" customWidth="1"/>
    <col min="7694" max="7694" width="7.140625" style="337" customWidth="1"/>
    <col min="7695" max="7695" width="9.28515625" style="337" customWidth="1"/>
    <col min="7696" max="7696" width="8.42578125" style="337" bestFit="1" customWidth="1"/>
    <col min="7697" max="7697" width="9.7109375" style="337" customWidth="1"/>
    <col min="7698" max="7936" width="9.140625" style="337"/>
    <col min="7937" max="7937" width="9" style="337" customWidth="1"/>
    <col min="7938" max="7938" width="7.85546875" style="337" bestFit="1" customWidth="1"/>
    <col min="7939" max="7939" width="8.85546875" style="337" customWidth="1"/>
    <col min="7940" max="7940" width="8.42578125" style="337" customWidth="1"/>
    <col min="7941" max="7941" width="10.140625" style="337" bestFit="1" customWidth="1"/>
    <col min="7942" max="7942" width="8.7109375" style="337" customWidth="1"/>
    <col min="7943" max="7943" width="11.28515625" style="337" bestFit="1" customWidth="1"/>
    <col min="7944" max="7944" width="10.140625" style="337" bestFit="1" customWidth="1"/>
    <col min="7945" max="7945" width="11.140625" style="337" customWidth="1"/>
    <col min="7946" max="7946" width="8.140625" style="337" customWidth="1"/>
    <col min="7947" max="7947" width="7.7109375" style="337" customWidth="1"/>
    <col min="7948" max="7948" width="6.85546875" style="337" customWidth="1"/>
    <col min="7949" max="7949" width="7.7109375" style="337" customWidth="1"/>
    <col min="7950" max="7950" width="7.140625" style="337" customWidth="1"/>
    <col min="7951" max="7951" width="9.28515625" style="337" customWidth="1"/>
    <col min="7952" max="7952" width="8.42578125" style="337" bestFit="1" customWidth="1"/>
    <col min="7953" max="7953" width="9.7109375" style="337" customWidth="1"/>
    <col min="7954" max="8192" width="9.140625" style="337"/>
    <col min="8193" max="8193" width="9" style="337" customWidth="1"/>
    <col min="8194" max="8194" width="7.85546875" style="337" bestFit="1" customWidth="1"/>
    <col min="8195" max="8195" width="8.85546875" style="337" customWidth="1"/>
    <col min="8196" max="8196" width="8.42578125" style="337" customWidth="1"/>
    <col min="8197" max="8197" width="10.140625" style="337" bestFit="1" customWidth="1"/>
    <col min="8198" max="8198" width="8.7109375" style="337" customWidth="1"/>
    <col min="8199" max="8199" width="11.28515625" style="337" bestFit="1" customWidth="1"/>
    <col min="8200" max="8200" width="10.140625" style="337" bestFit="1" customWidth="1"/>
    <col min="8201" max="8201" width="11.140625" style="337" customWidth="1"/>
    <col min="8202" max="8202" width="8.140625" style="337" customWidth="1"/>
    <col min="8203" max="8203" width="7.7109375" style="337" customWidth="1"/>
    <col min="8204" max="8204" width="6.85546875" style="337" customWidth="1"/>
    <col min="8205" max="8205" width="7.7109375" style="337" customWidth="1"/>
    <col min="8206" max="8206" width="7.140625" style="337" customWidth="1"/>
    <col min="8207" max="8207" width="9.28515625" style="337" customWidth="1"/>
    <col min="8208" max="8208" width="8.42578125" style="337" bestFit="1" customWidth="1"/>
    <col min="8209" max="8209" width="9.7109375" style="337" customWidth="1"/>
    <col min="8210" max="8448" width="9.140625" style="337"/>
    <col min="8449" max="8449" width="9" style="337" customWidth="1"/>
    <col min="8450" max="8450" width="7.85546875" style="337" bestFit="1" customWidth="1"/>
    <col min="8451" max="8451" width="8.85546875" style="337" customWidth="1"/>
    <col min="8452" max="8452" width="8.42578125" style="337" customWidth="1"/>
    <col min="8453" max="8453" width="10.140625" style="337" bestFit="1" customWidth="1"/>
    <col min="8454" max="8454" width="8.7109375" style="337" customWidth="1"/>
    <col min="8455" max="8455" width="11.28515625" style="337" bestFit="1" customWidth="1"/>
    <col min="8456" max="8456" width="10.140625" style="337" bestFit="1" customWidth="1"/>
    <col min="8457" max="8457" width="11.140625" style="337" customWidth="1"/>
    <col min="8458" max="8458" width="8.140625" style="337" customWidth="1"/>
    <col min="8459" max="8459" width="7.7109375" style="337" customWidth="1"/>
    <col min="8460" max="8460" width="6.85546875" style="337" customWidth="1"/>
    <col min="8461" max="8461" width="7.7109375" style="337" customWidth="1"/>
    <col min="8462" max="8462" width="7.140625" style="337" customWidth="1"/>
    <col min="8463" max="8463" width="9.28515625" style="337" customWidth="1"/>
    <col min="8464" max="8464" width="8.42578125" style="337" bestFit="1" customWidth="1"/>
    <col min="8465" max="8465" width="9.7109375" style="337" customWidth="1"/>
    <col min="8466" max="8704" width="9.140625" style="337"/>
    <col min="8705" max="8705" width="9" style="337" customWidth="1"/>
    <col min="8706" max="8706" width="7.85546875" style="337" bestFit="1" customWidth="1"/>
    <col min="8707" max="8707" width="8.85546875" style="337" customWidth="1"/>
    <col min="8708" max="8708" width="8.42578125" style="337" customWidth="1"/>
    <col min="8709" max="8709" width="10.140625" style="337" bestFit="1" customWidth="1"/>
    <col min="8710" max="8710" width="8.7109375" style="337" customWidth="1"/>
    <col min="8711" max="8711" width="11.28515625" style="337" bestFit="1" customWidth="1"/>
    <col min="8712" max="8712" width="10.140625" style="337" bestFit="1" customWidth="1"/>
    <col min="8713" max="8713" width="11.140625" style="337" customWidth="1"/>
    <col min="8714" max="8714" width="8.140625" style="337" customWidth="1"/>
    <col min="8715" max="8715" width="7.7109375" style="337" customWidth="1"/>
    <col min="8716" max="8716" width="6.85546875" style="337" customWidth="1"/>
    <col min="8717" max="8717" width="7.7109375" style="337" customWidth="1"/>
    <col min="8718" max="8718" width="7.140625" style="337" customWidth="1"/>
    <col min="8719" max="8719" width="9.28515625" style="337" customWidth="1"/>
    <col min="8720" max="8720" width="8.42578125" style="337" bestFit="1" customWidth="1"/>
    <col min="8721" max="8721" width="9.7109375" style="337" customWidth="1"/>
    <col min="8722" max="8960" width="9.140625" style="337"/>
    <col min="8961" max="8961" width="9" style="337" customWidth="1"/>
    <col min="8962" max="8962" width="7.85546875" style="337" bestFit="1" customWidth="1"/>
    <col min="8963" max="8963" width="8.85546875" style="337" customWidth="1"/>
    <col min="8964" max="8964" width="8.42578125" style="337" customWidth="1"/>
    <col min="8965" max="8965" width="10.140625" style="337" bestFit="1" customWidth="1"/>
    <col min="8966" max="8966" width="8.7109375" style="337" customWidth="1"/>
    <col min="8967" max="8967" width="11.28515625" style="337" bestFit="1" customWidth="1"/>
    <col min="8968" max="8968" width="10.140625" style="337" bestFit="1" customWidth="1"/>
    <col min="8969" max="8969" width="11.140625" style="337" customWidth="1"/>
    <col min="8970" max="8970" width="8.140625" style="337" customWidth="1"/>
    <col min="8971" max="8971" width="7.7109375" style="337" customWidth="1"/>
    <col min="8972" max="8972" width="6.85546875" style="337" customWidth="1"/>
    <col min="8973" max="8973" width="7.7109375" style="337" customWidth="1"/>
    <col min="8974" max="8974" width="7.140625" style="337" customWidth="1"/>
    <col min="8975" max="8975" width="9.28515625" style="337" customWidth="1"/>
    <col min="8976" max="8976" width="8.42578125" style="337" bestFit="1" customWidth="1"/>
    <col min="8977" max="8977" width="9.7109375" style="337" customWidth="1"/>
    <col min="8978" max="9216" width="9.140625" style="337"/>
    <col min="9217" max="9217" width="9" style="337" customWidth="1"/>
    <col min="9218" max="9218" width="7.85546875" style="337" bestFit="1" customWidth="1"/>
    <col min="9219" max="9219" width="8.85546875" style="337" customWidth="1"/>
    <col min="9220" max="9220" width="8.42578125" style="337" customWidth="1"/>
    <col min="9221" max="9221" width="10.140625" style="337" bestFit="1" customWidth="1"/>
    <col min="9222" max="9222" width="8.7109375" style="337" customWidth="1"/>
    <col min="9223" max="9223" width="11.28515625" style="337" bestFit="1" customWidth="1"/>
    <col min="9224" max="9224" width="10.140625" style="337" bestFit="1" customWidth="1"/>
    <col min="9225" max="9225" width="11.140625" style="337" customWidth="1"/>
    <col min="9226" max="9226" width="8.140625" style="337" customWidth="1"/>
    <col min="9227" max="9227" width="7.7109375" style="337" customWidth="1"/>
    <col min="9228" max="9228" width="6.85546875" style="337" customWidth="1"/>
    <col min="9229" max="9229" width="7.7109375" style="337" customWidth="1"/>
    <col min="9230" max="9230" width="7.140625" style="337" customWidth="1"/>
    <col min="9231" max="9231" width="9.28515625" style="337" customWidth="1"/>
    <col min="9232" max="9232" width="8.42578125" style="337" bestFit="1" customWidth="1"/>
    <col min="9233" max="9233" width="9.7109375" style="337" customWidth="1"/>
    <col min="9234" max="9472" width="9.140625" style="337"/>
    <col min="9473" max="9473" width="9" style="337" customWidth="1"/>
    <col min="9474" max="9474" width="7.85546875" style="337" bestFit="1" customWidth="1"/>
    <col min="9475" max="9475" width="8.85546875" style="337" customWidth="1"/>
    <col min="9476" max="9476" width="8.42578125" style="337" customWidth="1"/>
    <col min="9477" max="9477" width="10.140625" style="337" bestFit="1" customWidth="1"/>
    <col min="9478" max="9478" width="8.7109375" style="337" customWidth="1"/>
    <col min="9479" max="9479" width="11.28515625" style="337" bestFit="1" customWidth="1"/>
    <col min="9480" max="9480" width="10.140625" style="337" bestFit="1" customWidth="1"/>
    <col min="9481" max="9481" width="11.140625" style="337" customWidth="1"/>
    <col min="9482" max="9482" width="8.140625" style="337" customWidth="1"/>
    <col min="9483" max="9483" width="7.7109375" style="337" customWidth="1"/>
    <col min="9484" max="9484" width="6.85546875" style="337" customWidth="1"/>
    <col min="9485" max="9485" width="7.7109375" style="337" customWidth="1"/>
    <col min="9486" max="9486" width="7.140625" style="337" customWidth="1"/>
    <col min="9487" max="9487" width="9.28515625" style="337" customWidth="1"/>
    <col min="9488" max="9488" width="8.42578125" style="337" bestFit="1" customWidth="1"/>
    <col min="9489" max="9489" width="9.7109375" style="337" customWidth="1"/>
    <col min="9490" max="9728" width="9.140625" style="337"/>
    <col min="9729" max="9729" width="9" style="337" customWidth="1"/>
    <col min="9730" max="9730" width="7.85546875" style="337" bestFit="1" customWidth="1"/>
    <col min="9731" max="9731" width="8.85546875" style="337" customWidth="1"/>
    <col min="9732" max="9732" width="8.42578125" style="337" customWidth="1"/>
    <col min="9733" max="9733" width="10.140625" style="337" bestFit="1" customWidth="1"/>
    <col min="9734" max="9734" width="8.7109375" style="337" customWidth="1"/>
    <col min="9735" max="9735" width="11.28515625" style="337" bestFit="1" customWidth="1"/>
    <col min="9736" max="9736" width="10.140625" style="337" bestFit="1" customWidth="1"/>
    <col min="9737" max="9737" width="11.140625" style="337" customWidth="1"/>
    <col min="9738" max="9738" width="8.140625" style="337" customWidth="1"/>
    <col min="9739" max="9739" width="7.7109375" style="337" customWidth="1"/>
    <col min="9740" max="9740" width="6.85546875" style="337" customWidth="1"/>
    <col min="9741" max="9741" width="7.7109375" style="337" customWidth="1"/>
    <col min="9742" max="9742" width="7.140625" style="337" customWidth="1"/>
    <col min="9743" max="9743" width="9.28515625" style="337" customWidth="1"/>
    <col min="9744" max="9744" width="8.42578125" style="337" bestFit="1" customWidth="1"/>
    <col min="9745" max="9745" width="9.7109375" style="337" customWidth="1"/>
    <col min="9746" max="9984" width="9.140625" style="337"/>
    <col min="9985" max="9985" width="9" style="337" customWidth="1"/>
    <col min="9986" max="9986" width="7.85546875" style="337" bestFit="1" customWidth="1"/>
    <col min="9987" max="9987" width="8.85546875" style="337" customWidth="1"/>
    <col min="9988" max="9988" width="8.42578125" style="337" customWidth="1"/>
    <col min="9989" max="9989" width="10.140625" style="337" bestFit="1" customWidth="1"/>
    <col min="9990" max="9990" width="8.7109375" style="337" customWidth="1"/>
    <col min="9991" max="9991" width="11.28515625" style="337" bestFit="1" customWidth="1"/>
    <col min="9992" max="9992" width="10.140625" style="337" bestFit="1" customWidth="1"/>
    <col min="9993" max="9993" width="11.140625" style="337" customWidth="1"/>
    <col min="9994" max="9994" width="8.140625" style="337" customWidth="1"/>
    <col min="9995" max="9995" width="7.7109375" style="337" customWidth="1"/>
    <col min="9996" max="9996" width="6.85546875" style="337" customWidth="1"/>
    <col min="9997" max="9997" width="7.7109375" style="337" customWidth="1"/>
    <col min="9998" max="9998" width="7.140625" style="337" customWidth="1"/>
    <col min="9999" max="9999" width="9.28515625" style="337" customWidth="1"/>
    <col min="10000" max="10000" width="8.42578125" style="337" bestFit="1" customWidth="1"/>
    <col min="10001" max="10001" width="9.7109375" style="337" customWidth="1"/>
    <col min="10002" max="10240" width="9.140625" style="337"/>
    <col min="10241" max="10241" width="9" style="337" customWidth="1"/>
    <col min="10242" max="10242" width="7.85546875" style="337" bestFit="1" customWidth="1"/>
    <col min="10243" max="10243" width="8.85546875" style="337" customWidth="1"/>
    <col min="10244" max="10244" width="8.42578125" style="337" customWidth="1"/>
    <col min="10245" max="10245" width="10.140625" style="337" bestFit="1" customWidth="1"/>
    <col min="10246" max="10246" width="8.7109375" style="337" customWidth="1"/>
    <col min="10247" max="10247" width="11.28515625" style="337" bestFit="1" customWidth="1"/>
    <col min="10248" max="10248" width="10.140625" style="337" bestFit="1" customWidth="1"/>
    <col min="10249" max="10249" width="11.140625" style="337" customWidth="1"/>
    <col min="10250" max="10250" width="8.140625" style="337" customWidth="1"/>
    <col min="10251" max="10251" width="7.7109375" style="337" customWidth="1"/>
    <col min="10252" max="10252" width="6.85546875" style="337" customWidth="1"/>
    <col min="10253" max="10253" width="7.7109375" style="337" customWidth="1"/>
    <col min="10254" max="10254" width="7.140625" style="337" customWidth="1"/>
    <col min="10255" max="10255" width="9.28515625" style="337" customWidth="1"/>
    <col min="10256" max="10256" width="8.42578125" style="337" bestFit="1" customWidth="1"/>
    <col min="10257" max="10257" width="9.7109375" style="337" customWidth="1"/>
    <col min="10258" max="10496" width="9.140625" style="337"/>
    <col min="10497" max="10497" width="9" style="337" customWidth="1"/>
    <col min="10498" max="10498" width="7.85546875" style="337" bestFit="1" customWidth="1"/>
    <col min="10499" max="10499" width="8.85546875" style="337" customWidth="1"/>
    <col min="10500" max="10500" width="8.42578125" style="337" customWidth="1"/>
    <col min="10501" max="10501" width="10.140625" style="337" bestFit="1" customWidth="1"/>
    <col min="10502" max="10502" width="8.7109375" style="337" customWidth="1"/>
    <col min="10503" max="10503" width="11.28515625" style="337" bestFit="1" customWidth="1"/>
    <col min="10504" max="10504" width="10.140625" style="337" bestFit="1" customWidth="1"/>
    <col min="10505" max="10505" width="11.140625" style="337" customWidth="1"/>
    <col min="10506" max="10506" width="8.140625" style="337" customWidth="1"/>
    <col min="10507" max="10507" width="7.7109375" style="337" customWidth="1"/>
    <col min="10508" max="10508" width="6.85546875" style="337" customWidth="1"/>
    <col min="10509" max="10509" width="7.7109375" style="337" customWidth="1"/>
    <col min="10510" max="10510" width="7.140625" style="337" customWidth="1"/>
    <col min="10511" max="10511" width="9.28515625" style="337" customWidth="1"/>
    <col min="10512" max="10512" width="8.42578125" style="337" bestFit="1" customWidth="1"/>
    <col min="10513" max="10513" width="9.7109375" style="337" customWidth="1"/>
    <col min="10514" max="10752" width="9.140625" style="337"/>
    <col min="10753" max="10753" width="9" style="337" customWidth="1"/>
    <col min="10754" max="10754" width="7.85546875" style="337" bestFit="1" customWidth="1"/>
    <col min="10755" max="10755" width="8.85546875" style="337" customWidth="1"/>
    <col min="10756" max="10756" width="8.42578125" style="337" customWidth="1"/>
    <col min="10757" max="10757" width="10.140625" style="337" bestFit="1" customWidth="1"/>
    <col min="10758" max="10758" width="8.7109375" style="337" customWidth="1"/>
    <col min="10759" max="10759" width="11.28515625" style="337" bestFit="1" customWidth="1"/>
    <col min="10760" max="10760" width="10.140625" style="337" bestFit="1" customWidth="1"/>
    <col min="10761" max="10761" width="11.140625" style="337" customWidth="1"/>
    <col min="10762" max="10762" width="8.140625" style="337" customWidth="1"/>
    <col min="10763" max="10763" width="7.7109375" style="337" customWidth="1"/>
    <col min="10764" max="10764" width="6.85546875" style="337" customWidth="1"/>
    <col min="10765" max="10765" width="7.7109375" style="337" customWidth="1"/>
    <col min="10766" max="10766" width="7.140625" style="337" customWidth="1"/>
    <col min="10767" max="10767" width="9.28515625" style="337" customWidth="1"/>
    <col min="10768" max="10768" width="8.42578125" style="337" bestFit="1" customWidth="1"/>
    <col min="10769" max="10769" width="9.7109375" style="337" customWidth="1"/>
    <col min="10770" max="11008" width="9.140625" style="337"/>
    <col min="11009" max="11009" width="9" style="337" customWidth="1"/>
    <col min="11010" max="11010" width="7.85546875" style="337" bestFit="1" customWidth="1"/>
    <col min="11011" max="11011" width="8.85546875" style="337" customWidth="1"/>
    <col min="11012" max="11012" width="8.42578125" style="337" customWidth="1"/>
    <col min="11013" max="11013" width="10.140625" style="337" bestFit="1" customWidth="1"/>
    <col min="11014" max="11014" width="8.7109375" style="337" customWidth="1"/>
    <col min="11015" max="11015" width="11.28515625" style="337" bestFit="1" customWidth="1"/>
    <col min="11016" max="11016" width="10.140625" style="337" bestFit="1" customWidth="1"/>
    <col min="11017" max="11017" width="11.140625" style="337" customWidth="1"/>
    <col min="11018" max="11018" width="8.140625" style="337" customWidth="1"/>
    <col min="11019" max="11019" width="7.7109375" style="337" customWidth="1"/>
    <col min="11020" max="11020" width="6.85546875" style="337" customWidth="1"/>
    <col min="11021" max="11021" width="7.7109375" style="337" customWidth="1"/>
    <col min="11022" max="11022" width="7.140625" style="337" customWidth="1"/>
    <col min="11023" max="11023" width="9.28515625" style="337" customWidth="1"/>
    <col min="11024" max="11024" width="8.42578125" style="337" bestFit="1" customWidth="1"/>
    <col min="11025" max="11025" width="9.7109375" style="337" customWidth="1"/>
    <col min="11026" max="11264" width="9.140625" style="337"/>
    <col min="11265" max="11265" width="9" style="337" customWidth="1"/>
    <col min="11266" max="11266" width="7.85546875" style="337" bestFit="1" customWidth="1"/>
    <col min="11267" max="11267" width="8.85546875" style="337" customWidth="1"/>
    <col min="11268" max="11268" width="8.42578125" style="337" customWidth="1"/>
    <col min="11269" max="11269" width="10.140625" style="337" bestFit="1" customWidth="1"/>
    <col min="11270" max="11270" width="8.7109375" style="337" customWidth="1"/>
    <col min="11271" max="11271" width="11.28515625" style="337" bestFit="1" customWidth="1"/>
    <col min="11272" max="11272" width="10.140625" style="337" bestFit="1" customWidth="1"/>
    <col min="11273" max="11273" width="11.140625" style="337" customWidth="1"/>
    <col min="11274" max="11274" width="8.140625" style="337" customWidth="1"/>
    <col min="11275" max="11275" width="7.7109375" style="337" customWidth="1"/>
    <col min="11276" max="11276" width="6.85546875" style="337" customWidth="1"/>
    <col min="11277" max="11277" width="7.7109375" style="337" customWidth="1"/>
    <col min="11278" max="11278" width="7.140625" style="337" customWidth="1"/>
    <col min="11279" max="11279" width="9.28515625" style="337" customWidth="1"/>
    <col min="11280" max="11280" width="8.42578125" style="337" bestFit="1" customWidth="1"/>
    <col min="11281" max="11281" width="9.7109375" style="337" customWidth="1"/>
    <col min="11282" max="11520" width="9.140625" style="337"/>
    <col min="11521" max="11521" width="9" style="337" customWidth="1"/>
    <col min="11522" max="11522" width="7.85546875" style="337" bestFit="1" customWidth="1"/>
    <col min="11523" max="11523" width="8.85546875" style="337" customWidth="1"/>
    <col min="11524" max="11524" width="8.42578125" style="337" customWidth="1"/>
    <col min="11525" max="11525" width="10.140625" style="337" bestFit="1" customWidth="1"/>
    <col min="11526" max="11526" width="8.7109375" style="337" customWidth="1"/>
    <col min="11527" max="11527" width="11.28515625" style="337" bestFit="1" customWidth="1"/>
    <col min="11528" max="11528" width="10.140625" style="337" bestFit="1" customWidth="1"/>
    <col min="11529" max="11529" width="11.140625" style="337" customWidth="1"/>
    <col min="11530" max="11530" width="8.140625" style="337" customWidth="1"/>
    <col min="11531" max="11531" width="7.7109375" style="337" customWidth="1"/>
    <col min="11532" max="11532" width="6.85546875" style="337" customWidth="1"/>
    <col min="11533" max="11533" width="7.7109375" style="337" customWidth="1"/>
    <col min="11534" max="11534" width="7.140625" style="337" customWidth="1"/>
    <col min="11535" max="11535" width="9.28515625" style="337" customWidth="1"/>
    <col min="11536" max="11536" width="8.42578125" style="337" bestFit="1" customWidth="1"/>
    <col min="11537" max="11537" width="9.7109375" style="337" customWidth="1"/>
    <col min="11538" max="11776" width="9.140625" style="337"/>
    <col min="11777" max="11777" width="9" style="337" customWidth="1"/>
    <col min="11778" max="11778" width="7.85546875" style="337" bestFit="1" customWidth="1"/>
    <col min="11779" max="11779" width="8.85546875" style="337" customWidth="1"/>
    <col min="11780" max="11780" width="8.42578125" style="337" customWidth="1"/>
    <col min="11781" max="11781" width="10.140625" style="337" bestFit="1" customWidth="1"/>
    <col min="11782" max="11782" width="8.7109375" style="337" customWidth="1"/>
    <col min="11783" max="11783" width="11.28515625" style="337" bestFit="1" customWidth="1"/>
    <col min="11784" max="11784" width="10.140625" style="337" bestFit="1" customWidth="1"/>
    <col min="11785" max="11785" width="11.140625" style="337" customWidth="1"/>
    <col min="11786" max="11786" width="8.140625" style="337" customWidth="1"/>
    <col min="11787" max="11787" width="7.7109375" style="337" customWidth="1"/>
    <col min="11788" max="11788" width="6.85546875" style="337" customWidth="1"/>
    <col min="11789" max="11789" width="7.7109375" style="337" customWidth="1"/>
    <col min="11790" max="11790" width="7.140625" style="337" customWidth="1"/>
    <col min="11791" max="11791" width="9.28515625" style="337" customWidth="1"/>
    <col min="11792" max="11792" width="8.42578125" style="337" bestFit="1" customWidth="1"/>
    <col min="11793" max="11793" width="9.7109375" style="337" customWidth="1"/>
    <col min="11794" max="12032" width="9.140625" style="337"/>
    <col min="12033" max="12033" width="9" style="337" customWidth="1"/>
    <col min="12034" max="12034" width="7.85546875" style="337" bestFit="1" customWidth="1"/>
    <col min="12035" max="12035" width="8.85546875" style="337" customWidth="1"/>
    <col min="12036" max="12036" width="8.42578125" style="337" customWidth="1"/>
    <col min="12037" max="12037" width="10.140625" style="337" bestFit="1" customWidth="1"/>
    <col min="12038" max="12038" width="8.7109375" style="337" customWidth="1"/>
    <col min="12039" max="12039" width="11.28515625" style="337" bestFit="1" customWidth="1"/>
    <col min="12040" max="12040" width="10.140625" style="337" bestFit="1" customWidth="1"/>
    <col min="12041" max="12041" width="11.140625" style="337" customWidth="1"/>
    <col min="12042" max="12042" width="8.140625" style="337" customWidth="1"/>
    <col min="12043" max="12043" width="7.7109375" style="337" customWidth="1"/>
    <col min="12044" max="12044" width="6.85546875" style="337" customWidth="1"/>
    <col min="12045" max="12045" width="7.7109375" style="337" customWidth="1"/>
    <col min="12046" max="12046" width="7.140625" style="337" customWidth="1"/>
    <col min="12047" max="12047" width="9.28515625" style="337" customWidth="1"/>
    <col min="12048" max="12048" width="8.42578125" style="337" bestFit="1" customWidth="1"/>
    <col min="12049" max="12049" width="9.7109375" style="337" customWidth="1"/>
    <col min="12050" max="12288" width="9.140625" style="337"/>
    <col min="12289" max="12289" width="9" style="337" customWidth="1"/>
    <col min="12290" max="12290" width="7.85546875" style="337" bestFit="1" customWidth="1"/>
    <col min="12291" max="12291" width="8.85546875" style="337" customWidth="1"/>
    <col min="12292" max="12292" width="8.42578125" style="337" customWidth="1"/>
    <col min="12293" max="12293" width="10.140625" style="337" bestFit="1" customWidth="1"/>
    <col min="12294" max="12294" width="8.7109375" style="337" customWidth="1"/>
    <col min="12295" max="12295" width="11.28515625" style="337" bestFit="1" customWidth="1"/>
    <col min="12296" max="12296" width="10.140625" style="337" bestFit="1" customWidth="1"/>
    <col min="12297" max="12297" width="11.140625" style="337" customWidth="1"/>
    <col min="12298" max="12298" width="8.140625" style="337" customWidth="1"/>
    <col min="12299" max="12299" width="7.7109375" style="337" customWidth="1"/>
    <col min="12300" max="12300" width="6.85546875" style="337" customWidth="1"/>
    <col min="12301" max="12301" width="7.7109375" style="337" customWidth="1"/>
    <col min="12302" max="12302" width="7.140625" style="337" customWidth="1"/>
    <col min="12303" max="12303" width="9.28515625" style="337" customWidth="1"/>
    <col min="12304" max="12304" width="8.42578125" style="337" bestFit="1" customWidth="1"/>
    <col min="12305" max="12305" width="9.7109375" style="337" customWidth="1"/>
    <col min="12306" max="12544" width="9.140625" style="337"/>
    <col min="12545" max="12545" width="9" style="337" customWidth="1"/>
    <col min="12546" max="12546" width="7.85546875" style="337" bestFit="1" customWidth="1"/>
    <col min="12547" max="12547" width="8.85546875" style="337" customWidth="1"/>
    <col min="12548" max="12548" width="8.42578125" style="337" customWidth="1"/>
    <col min="12549" max="12549" width="10.140625" style="337" bestFit="1" customWidth="1"/>
    <col min="12550" max="12550" width="8.7109375" style="337" customWidth="1"/>
    <col min="12551" max="12551" width="11.28515625" style="337" bestFit="1" customWidth="1"/>
    <col min="12552" max="12552" width="10.140625" style="337" bestFit="1" customWidth="1"/>
    <col min="12553" max="12553" width="11.140625" style="337" customWidth="1"/>
    <col min="12554" max="12554" width="8.140625" style="337" customWidth="1"/>
    <col min="12555" max="12555" width="7.7109375" style="337" customWidth="1"/>
    <col min="12556" max="12556" width="6.85546875" style="337" customWidth="1"/>
    <col min="12557" max="12557" width="7.7109375" style="337" customWidth="1"/>
    <col min="12558" max="12558" width="7.140625" style="337" customWidth="1"/>
    <col min="12559" max="12559" width="9.28515625" style="337" customWidth="1"/>
    <col min="12560" max="12560" width="8.42578125" style="337" bestFit="1" customWidth="1"/>
    <col min="12561" max="12561" width="9.7109375" style="337" customWidth="1"/>
    <col min="12562" max="12800" width="9.140625" style="337"/>
    <col min="12801" max="12801" width="9" style="337" customWidth="1"/>
    <col min="12802" max="12802" width="7.85546875" style="337" bestFit="1" customWidth="1"/>
    <col min="12803" max="12803" width="8.85546875" style="337" customWidth="1"/>
    <col min="12804" max="12804" width="8.42578125" style="337" customWidth="1"/>
    <col min="12805" max="12805" width="10.140625" style="337" bestFit="1" customWidth="1"/>
    <col min="12806" max="12806" width="8.7109375" style="337" customWidth="1"/>
    <col min="12807" max="12807" width="11.28515625" style="337" bestFit="1" customWidth="1"/>
    <col min="12808" max="12808" width="10.140625" style="337" bestFit="1" customWidth="1"/>
    <col min="12809" max="12809" width="11.140625" style="337" customWidth="1"/>
    <col min="12810" max="12810" width="8.140625" style="337" customWidth="1"/>
    <col min="12811" max="12811" width="7.7109375" style="337" customWidth="1"/>
    <col min="12812" max="12812" width="6.85546875" style="337" customWidth="1"/>
    <col min="12813" max="12813" width="7.7109375" style="337" customWidth="1"/>
    <col min="12814" max="12814" width="7.140625" style="337" customWidth="1"/>
    <col min="12815" max="12815" width="9.28515625" style="337" customWidth="1"/>
    <col min="12816" max="12816" width="8.42578125" style="337" bestFit="1" customWidth="1"/>
    <col min="12817" max="12817" width="9.7109375" style="337" customWidth="1"/>
    <col min="12818" max="13056" width="9.140625" style="337"/>
    <col min="13057" max="13057" width="9" style="337" customWidth="1"/>
    <col min="13058" max="13058" width="7.85546875" style="337" bestFit="1" customWidth="1"/>
    <col min="13059" max="13059" width="8.85546875" style="337" customWidth="1"/>
    <col min="13060" max="13060" width="8.42578125" style="337" customWidth="1"/>
    <col min="13061" max="13061" width="10.140625" style="337" bestFit="1" customWidth="1"/>
    <col min="13062" max="13062" width="8.7109375" style="337" customWidth="1"/>
    <col min="13063" max="13063" width="11.28515625" style="337" bestFit="1" customWidth="1"/>
    <col min="13064" max="13064" width="10.140625" style="337" bestFit="1" customWidth="1"/>
    <col min="13065" max="13065" width="11.140625" style="337" customWidth="1"/>
    <col min="13066" max="13066" width="8.140625" style="337" customWidth="1"/>
    <col min="13067" max="13067" width="7.7109375" style="337" customWidth="1"/>
    <col min="13068" max="13068" width="6.85546875" style="337" customWidth="1"/>
    <col min="13069" max="13069" width="7.7109375" style="337" customWidth="1"/>
    <col min="13070" max="13070" width="7.140625" style="337" customWidth="1"/>
    <col min="13071" max="13071" width="9.28515625" style="337" customWidth="1"/>
    <col min="13072" max="13072" width="8.42578125" style="337" bestFit="1" customWidth="1"/>
    <col min="13073" max="13073" width="9.7109375" style="337" customWidth="1"/>
    <col min="13074" max="13312" width="9.140625" style="337"/>
    <col min="13313" max="13313" width="9" style="337" customWidth="1"/>
    <col min="13314" max="13314" width="7.85546875" style="337" bestFit="1" customWidth="1"/>
    <col min="13315" max="13315" width="8.85546875" style="337" customWidth="1"/>
    <col min="13316" max="13316" width="8.42578125" style="337" customWidth="1"/>
    <col min="13317" max="13317" width="10.140625" style="337" bestFit="1" customWidth="1"/>
    <col min="13318" max="13318" width="8.7109375" style="337" customWidth="1"/>
    <col min="13319" max="13319" width="11.28515625" style="337" bestFit="1" customWidth="1"/>
    <col min="13320" max="13320" width="10.140625" style="337" bestFit="1" customWidth="1"/>
    <col min="13321" max="13321" width="11.140625" style="337" customWidth="1"/>
    <col min="13322" max="13322" width="8.140625" style="337" customWidth="1"/>
    <col min="13323" max="13323" width="7.7109375" style="337" customWidth="1"/>
    <col min="13324" max="13324" width="6.85546875" style="337" customWidth="1"/>
    <col min="13325" max="13325" width="7.7109375" style="337" customWidth="1"/>
    <col min="13326" max="13326" width="7.140625" style="337" customWidth="1"/>
    <col min="13327" max="13327" width="9.28515625" style="337" customWidth="1"/>
    <col min="13328" max="13328" width="8.42578125" style="337" bestFit="1" customWidth="1"/>
    <col min="13329" max="13329" width="9.7109375" style="337" customWidth="1"/>
    <col min="13330" max="13568" width="9.140625" style="337"/>
    <col min="13569" max="13569" width="9" style="337" customWidth="1"/>
    <col min="13570" max="13570" width="7.85546875" style="337" bestFit="1" customWidth="1"/>
    <col min="13571" max="13571" width="8.85546875" style="337" customWidth="1"/>
    <col min="13572" max="13572" width="8.42578125" style="337" customWidth="1"/>
    <col min="13573" max="13573" width="10.140625" style="337" bestFit="1" customWidth="1"/>
    <col min="13574" max="13574" width="8.7109375" style="337" customWidth="1"/>
    <col min="13575" max="13575" width="11.28515625" style="337" bestFit="1" customWidth="1"/>
    <col min="13576" max="13576" width="10.140625" style="337" bestFit="1" customWidth="1"/>
    <col min="13577" max="13577" width="11.140625" style="337" customWidth="1"/>
    <col min="13578" max="13578" width="8.140625" style="337" customWidth="1"/>
    <col min="13579" max="13579" width="7.7109375" style="337" customWidth="1"/>
    <col min="13580" max="13580" width="6.85546875" style="337" customWidth="1"/>
    <col min="13581" max="13581" width="7.7109375" style="337" customWidth="1"/>
    <col min="13582" max="13582" width="7.140625" style="337" customWidth="1"/>
    <col min="13583" max="13583" width="9.28515625" style="337" customWidth="1"/>
    <col min="13584" max="13584" width="8.42578125" style="337" bestFit="1" customWidth="1"/>
    <col min="13585" max="13585" width="9.7109375" style="337" customWidth="1"/>
    <col min="13586" max="13824" width="9.140625" style="337"/>
    <col min="13825" max="13825" width="9" style="337" customWidth="1"/>
    <col min="13826" max="13826" width="7.85546875" style="337" bestFit="1" customWidth="1"/>
    <col min="13827" max="13827" width="8.85546875" style="337" customWidth="1"/>
    <col min="13828" max="13828" width="8.42578125" style="337" customWidth="1"/>
    <col min="13829" max="13829" width="10.140625" style="337" bestFit="1" customWidth="1"/>
    <col min="13830" max="13830" width="8.7109375" style="337" customWidth="1"/>
    <col min="13831" max="13831" width="11.28515625" style="337" bestFit="1" customWidth="1"/>
    <col min="13832" max="13832" width="10.140625" style="337" bestFit="1" customWidth="1"/>
    <col min="13833" max="13833" width="11.140625" style="337" customWidth="1"/>
    <col min="13834" max="13834" width="8.140625" style="337" customWidth="1"/>
    <col min="13835" max="13835" width="7.7109375" style="337" customWidth="1"/>
    <col min="13836" max="13836" width="6.85546875" style="337" customWidth="1"/>
    <col min="13837" max="13837" width="7.7109375" style="337" customWidth="1"/>
    <col min="13838" max="13838" width="7.140625" style="337" customWidth="1"/>
    <col min="13839" max="13839" width="9.28515625" style="337" customWidth="1"/>
    <col min="13840" max="13840" width="8.42578125" style="337" bestFit="1" customWidth="1"/>
    <col min="13841" max="13841" width="9.7109375" style="337" customWidth="1"/>
    <col min="13842" max="14080" width="9.140625" style="337"/>
    <col min="14081" max="14081" width="9" style="337" customWidth="1"/>
    <col min="14082" max="14082" width="7.85546875" style="337" bestFit="1" customWidth="1"/>
    <col min="14083" max="14083" width="8.85546875" style="337" customWidth="1"/>
    <col min="14084" max="14084" width="8.42578125" style="337" customWidth="1"/>
    <col min="14085" max="14085" width="10.140625" style="337" bestFit="1" customWidth="1"/>
    <col min="14086" max="14086" width="8.7109375" style="337" customWidth="1"/>
    <col min="14087" max="14087" width="11.28515625" style="337" bestFit="1" customWidth="1"/>
    <col min="14088" max="14088" width="10.140625" style="337" bestFit="1" customWidth="1"/>
    <col min="14089" max="14089" width="11.140625" style="337" customWidth="1"/>
    <col min="14090" max="14090" width="8.140625" style="337" customWidth="1"/>
    <col min="14091" max="14091" width="7.7109375" style="337" customWidth="1"/>
    <col min="14092" max="14092" width="6.85546875" style="337" customWidth="1"/>
    <col min="14093" max="14093" width="7.7109375" style="337" customWidth="1"/>
    <col min="14094" max="14094" width="7.140625" style="337" customWidth="1"/>
    <col min="14095" max="14095" width="9.28515625" style="337" customWidth="1"/>
    <col min="14096" max="14096" width="8.42578125" style="337" bestFit="1" customWidth="1"/>
    <col min="14097" max="14097" width="9.7109375" style="337" customWidth="1"/>
    <col min="14098" max="14336" width="9.140625" style="337"/>
    <col min="14337" max="14337" width="9" style="337" customWidth="1"/>
    <col min="14338" max="14338" width="7.85546875" style="337" bestFit="1" customWidth="1"/>
    <col min="14339" max="14339" width="8.85546875" style="337" customWidth="1"/>
    <col min="14340" max="14340" width="8.42578125" style="337" customWidth="1"/>
    <col min="14341" max="14341" width="10.140625" style="337" bestFit="1" customWidth="1"/>
    <col min="14342" max="14342" width="8.7109375" style="337" customWidth="1"/>
    <col min="14343" max="14343" width="11.28515625" style="337" bestFit="1" customWidth="1"/>
    <col min="14344" max="14344" width="10.140625" style="337" bestFit="1" customWidth="1"/>
    <col min="14345" max="14345" width="11.140625" style="337" customWidth="1"/>
    <col min="14346" max="14346" width="8.140625" style="337" customWidth="1"/>
    <col min="14347" max="14347" width="7.7109375" style="337" customWidth="1"/>
    <col min="14348" max="14348" width="6.85546875" style="337" customWidth="1"/>
    <col min="14349" max="14349" width="7.7109375" style="337" customWidth="1"/>
    <col min="14350" max="14350" width="7.140625" style="337" customWidth="1"/>
    <col min="14351" max="14351" width="9.28515625" style="337" customWidth="1"/>
    <col min="14352" max="14352" width="8.42578125" style="337" bestFit="1" customWidth="1"/>
    <col min="14353" max="14353" width="9.7109375" style="337" customWidth="1"/>
    <col min="14354" max="14592" width="9.140625" style="337"/>
    <col min="14593" max="14593" width="9" style="337" customWidth="1"/>
    <col min="14594" max="14594" width="7.85546875" style="337" bestFit="1" customWidth="1"/>
    <col min="14595" max="14595" width="8.85546875" style="337" customWidth="1"/>
    <col min="14596" max="14596" width="8.42578125" style="337" customWidth="1"/>
    <col min="14597" max="14597" width="10.140625" style="337" bestFit="1" customWidth="1"/>
    <col min="14598" max="14598" width="8.7109375" style="337" customWidth="1"/>
    <col min="14599" max="14599" width="11.28515625" style="337" bestFit="1" customWidth="1"/>
    <col min="14600" max="14600" width="10.140625" style="337" bestFit="1" customWidth="1"/>
    <col min="14601" max="14601" width="11.140625" style="337" customWidth="1"/>
    <col min="14602" max="14602" width="8.140625" style="337" customWidth="1"/>
    <col min="14603" max="14603" width="7.7109375" style="337" customWidth="1"/>
    <col min="14604" max="14604" width="6.85546875" style="337" customWidth="1"/>
    <col min="14605" max="14605" width="7.7109375" style="337" customWidth="1"/>
    <col min="14606" max="14606" width="7.140625" style="337" customWidth="1"/>
    <col min="14607" max="14607" width="9.28515625" style="337" customWidth="1"/>
    <col min="14608" max="14608" width="8.42578125" style="337" bestFit="1" customWidth="1"/>
    <col min="14609" max="14609" width="9.7109375" style="337" customWidth="1"/>
    <col min="14610" max="14848" width="9.140625" style="337"/>
    <col min="14849" max="14849" width="9" style="337" customWidth="1"/>
    <col min="14850" max="14850" width="7.85546875" style="337" bestFit="1" customWidth="1"/>
    <col min="14851" max="14851" width="8.85546875" style="337" customWidth="1"/>
    <col min="14852" max="14852" width="8.42578125" style="337" customWidth="1"/>
    <col min="14853" max="14853" width="10.140625" style="337" bestFit="1" customWidth="1"/>
    <col min="14854" max="14854" width="8.7109375" style="337" customWidth="1"/>
    <col min="14855" max="14855" width="11.28515625" style="337" bestFit="1" customWidth="1"/>
    <col min="14856" max="14856" width="10.140625" style="337" bestFit="1" customWidth="1"/>
    <col min="14857" max="14857" width="11.140625" style="337" customWidth="1"/>
    <col min="14858" max="14858" width="8.140625" style="337" customWidth="1"/>
    <col min="14859" max="14859" width="7.7109375" style="337" customWidth="1"/>
    <col min="14860" max="14860" width="6.85546875" style="337" customWidth="1"/>
    <col min="14861" max="14861" width="7.7109375" style="337" customWidth="1"/>
    <col min="14862" max="14862" width="7.140625" style="337" customWidth="1"/>
    <col min="14863" max="14863" width="9.28515625" style="337" customWidth="1"/>
    <col min="14864" max="14864" width="8.42578125" style="337" bestFit="1" customWidth="1"/>
    <col min="14865" max="14865" width="9.7109375" style="337" customWidth="1"/>
    <col min="14866" max="15104" width="9.140625" style="337"/>
    <col min="15105" max="15105" width="9" style="337" customWidth="1"/>
    <col min="15106" max="15106" width="7.85546875" style="337" bestFit="1" customWidth="1"/>
    <col min="15107" max="15107" width="8.85546875" style="337" customWidth="1"/>
    <col min="15108" max="15108" width="8.42578125" style="337" customWidth="1"/>
    <col min="15109" max="15109" width="10.140625" style="337" bestFit="1" customWidth="1"/>
    <col min="15110" max="15110" width="8.7109375" style="337" customWidth="1"/>
    <col min="15111" max="15111" width="11.28515625" style="337" bestFit="1" customWidth="1"/>
    <col min="15112" max="15112" width="10.140625" style="337" bestFit="1" customWidth="1"/>
    <col min="15113" max="15113" width="11.140625" style="337" customWidth="1"/>
    <col min="15114" max="15114" width="8.140625" style="337" customWidth="1"/>
    <col min="15115" max="15115" width="7.7109375" style="337" customWidth="1"/>
    <col min="15116" max="15116" width="6.85546875" style="337" customWidth="1"/>
    <col min="15117" max="15117" width="7.7109375" style="337" customWidth="1"/>
    <col min="15118" max="15118" width="7.140625" style="337" customWidth="1"/>
    <col min="15119" max="15119" width="9.28515625" style="337" customWidth="1"/>
    <col min="15120" max="15120" width="8.42578125" style="337" bestFit="1" customWidth="1"/>
    <col min="15121" max="15121" width="9.7109375" style="337" customWidth="1"/>
    <col min="15122" max="15360" width="9.140625" style="337"/>
    <col min="15361" max="15361" width="9" style="337" customWidth="1"/>
    <col min="15362" max="15362" width="7.85546875" style="337" bestFit="1" customWidth="1"/>
    <col min="15363" max="15363" width="8.85546875" style="337" customWidth="1"/>
    <col min="15364" max="15364" width="8.42578125" style="337" customWidth="1"/>
    <col min="15365" max="15365" width="10.140625" style="337" bestFit="1" customWidth="1"/>
    <col min="15366" max="15366" width="8.7109375" style="337" customWidth="1"/>
    <col min="15367" max="15367" width="11.28515625" style="337" bestFit="1" customWidth="1"/>
    <col min="15368" max="15368" width="10.140625" style="337" bestFit="1" customWidth="1"/>
    <col min="15369" max="15369" width="11.140625" style="337" customWidth="1"/>
    <col min="15370" max="15370" width="8.140625" style="337" customWidth="1"/>
    <col min="15371" max="15371" width="7.7109375" style="337" customWidth="1"/>
    <col min="15372" max="15372" width="6.85546875" style="337" customWidth="1"/>
    <col min="15373" max="15373" width="7.7109375" style="337" customWidth="1"/>
    <col min="15374" max="15374" width="7.140625" style="337" customWidth="1"/>
    <col min="15375" max="15375" width="9.28515625" style="337" customWidth="1"/>
    <col min="15376" max="15376" width="8.42578125" style="337" bestFit="1" customWidth="1"/>
    <col min="15377" max="15377" width="9.7109375" style="337" customWidth="1"/>
    <col min="15378" max="15616" width="9.140625" style="337"/>
    <col min="15617" max="15617" width="9" style="337" customWidth="1"/>
    <col min="15618" max="15618" width="7.85546875" style="337" bestFit="1" customWidth="1"/>
    <col min="15619" max="15619" width="8.85546875" style="337" customWidth="1"/>
    <col min="15620" max="15620" width="8.42578125" style="337" customWidth="1"/>
    <col min="15621" max="15621" width="10.140625" style="337" bestFit="1" customWidth="1"/>
    <col min="15622" max="15622" width="8.7109375" style="337" customWidth="1"/>
    <col min="15623" max="15623" width="11.28515625" style="337" bestFit="1" customWidth="1"/>
    <col min="15624" max="15624" width="10.140625" style="337" bestFit="1" customWidth="1"/>
    <col min="15625" max="15625" width="11.140625" style="337" customWidth="1"/>
    <col min="15626" max="15626" width="8.140625" style="337" customWidth="1"/>
    <col min="15627" max="15627" width="7.7109375" style="337" customWidth="1"/>
    <col min="15628" max="15628" width="6.85546875" style="337" customWidth="1"/>
    <col min="15629" max="15629" width="7.7109375" style="337" customWidth="1"/>
    <col min="15630" max="15630" width="7.140625" style="337" customWidth="1"/>
    <col min="15631" max="15631" width="9.28515625" style="337" customWidth="1"/>
    <col min="15632" max="15632" width="8.42578125" style="337" bestFit="1" customWidth="1"/>
    <col min="15633" max="15633" width="9.7109375" style="337" customWidth="1"/>
    <col min="15634" max="15872" width="9.140625" style="337"/>
    <col min="15873" max="15873" width="9" style="337" customWidth="1"/>
    <col min="15874" max="15874" width="7.85546875" style="337" bestFit="1" customWidth="1"/>
    <col min="15875" max="15875" width="8.85546875" style="337" customWidth="1"/>
    <col min="15876" max="15876" width="8.42578125" style="337" customWidth="1"/>
    <col min="15877" max="15877" width="10.140625" style="337" bestFit="1" customWidth="1"/>
    <col min="15878" max="15878" width="8.7109375" style="337" customWidth="1"/>
    <col min="15879" max="15879" width="11.28515625" style="337" bestFit="1" customWidth="1"/>
    <col min="15880" max="15880" width="10.140625" style="337" bestFit="1" customWidth="1"/>
    <col min="15881" max="15881" width="11.140625" style="337" customWidth="1"/>
    <col min="15882" max="15882" width="8.140625" style="337" customWidth="1"/>
    <col min="15883" max="15883" width="7.7109375" style="337" customWidth="1"/>
    <col min="15884" max="15884" width="6.85546875" style="337" customWidth="1"/>
    <col min="15885" max="15885" width="7.7109375" style="337" customWidth="1"/>
    <col min="15886" max="15886" width="7.140625" style="337" customWidth="1"/>
    <col min="15887" max="15887" width="9.28515625" style="337" customWidth="1"/>
    <col min="15888" max="15888" width="8.42578125" style="337" bestFit="1" customWidth="1"/>
    <col min="15889" max="15889" width="9.7109375" style="337" customWidth="1"/>
    <col min="15890" max="16128" width="9.140625" style="337"/>
    <col min="16129" max="16129" width="9" style="337" customWidth="1"/>
    <col min="16130" max="16130" width="7.85546875" style="337" bestFit="1" customWidth="1"/>
    <col min="16131" max="16131" width="8.85546875" style="337" customWidth="1"/>
    <col min="16132" max="16132" width="8.42578125" style="337" customWidth="1"/>
    <col min="16133" max="16133" width="10.140625" style="337" bestFit="1" customWidth="1"/>
    <col min="16134" max="16134" width="8.7109375" style="337" customWidth="1"/>
    <col min="16135" max="16135" width="11.28515625" style="337" bestFit="1" customWidth="1"/>
    <col min="16136" max="16136" width="10.140625" style="337" bestFit="1" customWidth="1"/>
    <col min="16137" max="16137" width="11.140625" style="337" customWidth="1"/>
    <col min="16138" max="16138" width="8.140625" style="337" customWidth="1"/>
    <col min="16139" max="16139" width="7.7109375" style="337" customWidth="1"/>
    <col min="16140" max="16140" width="6.85546875" style="337" customWidth="1"/>
    <col min="16141" max="16141" width="7.7109375" style="337" customWidth="1"/>
    <col min="16142" max="16142" width="7.140625" style="337" customWidth="1"/>
    <col min="16143" max="16143" width="9.28515625" style="337" customWidth="1"/>
    <col min="16144" max="16144" width="8.42578125" style="337" bestFit="1" customWidth="1"/>
    <col min="16145" max="16145" width="9.7109375" style="337" customWidth="1"/>
    <col min="16146" max="16384" width="9.140625" style="337"/>
  </cols>
  <sheetData>
    <row r="2" spans="1:34" ht="63" customHeight="1">
      <c r="A2" s="474"/>
      <c r="B2" s="474"/>
      <c r="C2" s="474"/>
      <c r="D2" s="474"/>
      <c r="E2" s="474"/>
      <c r="F2" s="474"/>
      <c r="G2" s="474"/>
      <c r="H2" s="474"/>
      <c r="I2" s="474"/>
      <c r="J2" s="474"/>
      <c r="K2" s="474"/>
      <c r="L2" s="474"/>
      <c r="M2" s="474"/>
      <c r="N2" s="758"/>
      <c r="O2" s="758"/>
      <c r="P2" s="758"/>
      <c r="Q2" s="758"/>
    </row>
    <row r="3" spans="1:34" s="407" customFormat="1" ht="21" customHeight="1">
      <c r="A3" s="519" t="s">
        <v>649</v>
      </c>
      <c r="B3" s="519"/>
      <c r="C3" s="519"/>
      <c r="D3" s="519"/>
      <c r="E3" s="519"/>
      <c r="F3" s="519"/>
      <c r="G3" s="519"/>
      <c r="H3" s="519"/>
      <c r="I3" s="519"/>
      <c r="J3" s="519"/>
      <c r="K3" s="519"/>
      <c r="L3" s="519"/>
      <c r="M3" s="519"/>
      <c r="N3" s="406"/>
      <c r="O3" s="406"/>
      <c r="P3" s="406"/>
      <c r="Q3" s="406"/>
      <c r="R3" s="404"/>
      <c r="S3" s="403"/>
      <c r="T3" s="403"/>
      <c r="U3" s="403"/>
      <c r="V3" s="403"/>
      <c r="W3" s="403"/>
      <c r="X3" s="403"/>
      <c r="Y3" s="403"/>
      <c r="Z3" s="403"/>
      <c r="AA3" s="403"/>
    </row>
    <row r="4" spans="1:34" s="402" customFormat="1" ht="21" customHeight="1">
      <c r="A4" s="519" t="s">
        <v>648</v>
      </c>
      <c r="B4" s="519"/>
      <c r="C4" s="519"/>
      <c r="D4" s="519"/>
      <c r="E4" s="519"/>
      <c r="F4" s="519"/>
      <c r="G4" s="519"/>
      <c r="H4" s="519"/>
      <c r="I4" s="519"/>
      <c r="J4" s="519"/>
      <c r="K4" s="519"/>
      <c r="L4" s="519"/>
      <c r="M4" s="519"/>
      <c r="N4" s="406"/>
      <c r="O4" s="406"/>
      <c r="P4" s="406"/>
      <c r="Q4" s="406"/>
      <c r="R4" s="404"/>
      <c r="S4" s="403"/>
      <c r="T4" s="403"/>
      <c r="U4" s="403"/>
      <c r="V4" s="403"/>
      <c r="W4" s="403"/>
      <c r="X4" s="403"/>
      <c r="Y4" s="403"/>
      <c r="Z4" s="403"/>
      <c r="AA4" s="403"/>
    </row>
    <row r="5" spans="1:34" s="402" customFormat="1" ht="21" customHeight="1">
      <c r="A5" s="519" t="s">
        <v>602</v>
      </c>
      <c r="B5" s="519"/>
      <c r="C5" s="519"/>
      <c r="D5" s="519"/>
      <c r="E5" s="519"/>
      <c r="F5" s="519"/>
      <c r="G5" s="519"/>
      <c r="H5" s="519"/>
      <c r="I5" s="519"/>
      <c r="J5" s="519"/>
      <c r="K5" s="519"/>
      <c r="L5" s="519"/>
      <c r="M5" s="519"/>
      <c r="N5" s="406"/>
      <c r="O5" s="406"/>
      <c r="P5" s="406"/>
      <c r="Q5" s="406"/>
      <c r="R5" s="404"/>
      <c r="S5" s="403"/>
      <c r="T5" s="403"/>
      <c r="U5" s="403"/>
      <c r="V5" s="403"/>
      <c r="W5" s="403"/>
      <c r="X5" s="403"/>
      <c r="Y5" s="403"/>
      <c r="Z5" s="403"/>
      <c r="AA5" s="403"/>
    </row>
    <row r="6" spans="1:34" s="366" customFormat="1" ht="4.5" customHeight="1">
      <c r="A6" s="468"/>
      <c r="B6" s="468"/>
      <c r="C6" s="468"/>
      <c r="D6" s="468"/>
      <c r="E6" s="468"/>
      <c r="F6" s="468"/>
      <c r="G6" s="468"/>
      <c r="H6" s="468"/>
      <c r="I6" s="468"/>
      <c r="J6" s="468"/>
      <c r="K6" s="468"/>
      <c r="L6" s="468"/>
      <c r="M6" s="468"/>
      <c r="N6" s="341"/>
      <c r="O6" s="341"/>
      <c r="P6" s="341"/>
      <c r="Q6" s="341"/>
      <c r="R6" s="345"/>
      <c r="S6" s="344"/>
      <c r="T6" s="344"/>
      <c r="U6" s="344"/>
      <c r="V6" s="344"/>
      <c r="W6" s="344"/>
      <c r="X6" s="344"/>
      <c r="Y6" s="344"/>
      <c r="Z6" s="344"/>
      <c r="AA6" s="344"/>
      <c r="AB6" s="347"/>
      <c r="AC6" s="347"/>
      <c r="AD6" s="347"/>
      <c r="AE6" s="347"/>
      <c r="AF6" s="347"/>
      <c r="AG6" s="347"/>
      <c r="AH6" s="347"/>
    </row>
    <row r="7" spans="1:34" s="366" customFormat="1" ht="24.95" customHeight="1">
      <c r="A7" s="865" t="s">
        <v>647</v>
      </c>
      <c r="B7" s="865"/>
      <c r="C7" s="865"/>
      <c r="D7" s="609"/>
      <c r="E7" s="609"/>
      <c r="F7" s="468"/>
      <c r="G7" s="468"/>
      <c r="H7" s="468"/>
      <c r="I7" s="468"/>
      <c r="J7" s="468"/>
      <c r="K7" s="468"/>
      <c r="L7" s="468"/>
      <c r="M7" s="468"/>
      <c r="N7" s="462"/>
      <c r="O7" s="462"/>
      <c r="P7" s="462"/>
      <c r="Q7" s="462"/>
      <c r="R7" s="345"/>
      <c r="S7" s="344"/>
      <c r="T7" s="344"/>
      <c r="U7" s="344"/>
      <c r="V7" s="344"/>
      <c r="W7" s="344"/>
      <c r="X7" s="344"/>
      <c r="Y7" s="344"/>
      <c r="Z7" s="344"/>
      <c r="AA7" s="344"/>
      <c r="AB7" s="347"/>
      <c r="AC7" s="347"/>
      <c r="AD7" s="347"/>
      <c r="AE7" s="347"/>
      <c r="AF7" s="347"/>
      <c r="AG7" s="347"/>
      <c r="AH7" s="347"/>
    </row>
    <row r="8" spans="1:34" s="362" customFormat="1" ht="30" customHeight="1">
      <c r="A8" s="759" t="s">
        <v>646</v>
      </c>
      <c r="B8" s="760" t="s">
        <v>645</v>
      </c>
      <c r="C8" s="760"/>
      <c r="D8" s="760"/>
      <c r="E8" s="760"/>
      <c r="F8" s="761" t="s">
        <v>644</v>
      </c>
      <c r="G8" s="760"/>
      <c r="H8" s="760"/>
      <c r="I8" s="760"/>
      <c r="J8" s="760" t="s">
        <v>643</v>
      </c>
      <c r="K8" s="760"/>
      <c r="L8" s="760"/>
      <c r="M8" s="760"/>
      <c r="N8" s="760" t="s">
        <v>642</v>
      </c>
      <c r="O8" s="760"/>
      <c r="P8" s="760"/>
      <c r="Q8" s="769"/>
      <c r="R8" s="365"/>
      <c r="S8" s="364"/>
      <c r="T8" s="364"/>
      <c r="U8" s="364"/>
      <c r="V8" s="364"/>
      <c r="W8" s="364"/>
      <c r="X8" s="364"/>
      <c r="Y8" s="364"/>
      <c r="Z8" s="364"/>
      <c r="AA8" s="364"/>
      <c r="AB8" s="363"/>
      <c r="AC8" s="363"/>
      <c r="AD8" s="363"/>
      <c r="AE8" s="363"/>
      <c r="AF8" s="363"/>
      <c r="AG8" s="363"/>
      <c r="AH8" s="363"/>
    </row>
    <row r="9" spans="1:34" s="362" customFormat="1" ht="30" customHeight="1">
      <c r="A9" s="762" t="s">
        <v>641</v>
      </c>
      <c r="B9" s="708" t="s">
        <v>552</v>
      </c>
      <c r="C9" s="708" t="s">
        <v>551</v>
      </c>
      <c r="D9" s="708" t="s">
        <v>624</v>
      </c>
      <c r="E9" s="708" t="s">
        <v>41</v>
      </c>
      <c r="F9" s="671" t="s">
        <v>552</v>
      </c>
      <c r="G9" s="671" t="s">
        <v>551</v>
      </c>
      <c r="H9" s="708" t="s">
        <v>624</v>
      </c>
      <c r="I9" s="671" t="s">
        <v>41</v>
      </c>
      <c r="J9" s="671" t="s">
        <v>552</v>
      </c>
      <c r="K9" s="671" t="s">
        <v>551</v>
      </c>
      <c r="L9" s="708" t="s">
        <v>624</v>
      </c>
      <c r="M9" s="671" t="s">
        <v>41</v>
      </c>
      <c r="N9" s="671" t="s">
        <v>626</v>
      </c>
      <c r="O9" s="671" t="s">
        <v>551</v>
      </c>
      <c r="P9" s="708" t="s">
        <v>624</v>
      </c>
      <c r="Q9" s="770" t="s">
        <v>41</v>
      </c>
      <c r="R9" s="365"/>
      <c r="S9" s="364"/>
      <c r="T9" s="364"/>
      <c r="U9" s="364"/>
      <c r="V9" s="364"/>
      <c r="W9" s="364"/>
      <c r="X9" s="364"/>
      <c r="Y9" s="364"/>
      <c r="Z9" s="364"/>
      <c r="AA9" s="364"/>
      <c r="AB9" s="363"/>
      <c r="AC9" s="363"/>
      <c r="AD9" s="363"/>
      <c r="AE9" s="363"/>
      <c r="AF9" s="363"/>
      <c r="AG9" s="363"/>
      <c r="AH9" s="363"/>
    </row>
    <row r="10" spans="1:34" s="362" customFormat="1" ht="19.5" customHeight="1">
      <c r="A10" s="709"/>
      <c r="B10" s="569" t="s">
        <v>550</v>
      </c>
      <c r="C10" s="569" t="s">
        <v>549</v>
      </c>
      <c r="D10" s="569" t="s">
        <v>623</v>
      </c>
      <c r="E10" s="569" t="s">
        <v>42</v>
      </c>
      <c r="F10" s="569" t="s">
        <v>550</v>
      </c>
      <c r="G10" s="569" t="s">
        <v>549</v>
      </c>
      <c r="H10" s="569" t="s">
        <v>623</v>
      </c>
      <c r="I10" s="569" t="s">
        <v>42</v>
      </c>
      <c r="J10" s="569" t="s">
        <v>550</v>
      </c>
      <c r="K10" s="569" t="s">
        <v>549</v>
      </c>
      <c r="L10" s="569" t="s">
        <v>623</v>
      </c>
      <c r="M10" s="569" t="s">
        <v>42</v>
      </c>
      <c r="N10" s="569" t="s">
        <v>550</v>
      </c>
      <c r="O10" s="569" t="s">
        <v>549</v>
      </c>
      <c r="P10" s="569" t="s">
        <v>623</v>
      </c>
      <c r="Q10" s="771" t="s">
        <v>42</v>
      </c>
      <c r="R10" s="365"/>
      <c r="S10" s="364"/>
      <c r="T10" s="364"/>
      <c r="U10" s="364"/>
      <c r="V10" s="364"/>
      <c r="W10" s="364"/>
      <c r="X10" s="364"/>
      <c r="Y10" s="364"/>
      <c r="Z10" s="364"/>
      <c r="AA10" s="364"/>
      <c r="AB10" s="363"/>
      <c r="AC10" s="363"/>
      <c r="AD10" s="363"/>
      <c r="AE10" s="363"/>
      <c r="AF10" s="363"/>
      <c r="AG10" s="363"/>
      <c r="AH10" s="363"/>
    </row>
    <row r="11" spans="1:34" s="457" customFormat="1" ht="53.25" customHeight="1">
      <c r="A11" s="763">
        <v>2015</v>
      </c>
      <c r="B11" s="765">
        <v>23959</v>
      </c>
      <c r="C11" s="765">
        <v>428084</v>
      </c>
      <c r="D11" s="765">
        <v>966603</v>
      </c>
      <c r="E11" s="766">
        <v>1418646</v>
      </c>
      <c r="F11" s="765">
        <v>675649</v>
      </c>
      <c r="G11" s="765">
        <v>25759274</v>
      </c>
      <c r="H11" s="765">
        <v>5951949</v>
      </c>
      <c r="I11" s="766">
        <v>32386872</v>
      </c>
      <c r="J11" s="765">
        <v>2789</v>
      </c>
      <c r="K11" s="765">
        <v>26503</v>
      </c>
      <c r="L11" s="765" t="s">
        <v>615</v>
      </c>
      <c r="M11" s="766">
        <v>29292</v>
      </c>
      <c r="N11" s="765">
        <v>3682</v>
      </c>
      <c r="O11" s="765" t="s">
        <v>615</v>
      </c>
      <c r="P11" s="765">
        <v>367136</v>
      </c>
      <c r="Q11" s="766">
        <v>370818</v>
      </c>
      <c r="R11" s="357"/>
      <c r="S11" s="356"/>
      <c r="T11" s="356"/>
      <c r="U11" s="356"/>
      <c r="V11" s="356"/>
      <c r="W11" s="356"/>
      <c r="X11" s="356"/>
      <c r="Y11" s="356"/>
      <c r="Z11" s="356"/>
      <c r="AA11" s="356"/>
      <c r="AB11" s="355"/>
      <c r="AC11" s="355"/>
      <c r="AD11" s="355"/>
      <c r="AE11" s="355"/>
      <c r="AF11" s="355"/>
      <c r="AG11" s="355"/>
      <c r="AH11" s="355"/>
    </row>
    <row r="12" spans="1:34" s="457" customFormat="1" ht="53.25" customHeight="1">
      <c r="A12" s="764">
        <v>2016</v>
      </c>
      <c r="B12" s="767">
        <v>116179</v>
      </c>
      <c r="C12" s="767">
        <v>462251</v>
      </c>
      <c r="D12" s="767">
        <v>1071200</v>
      </c>
      <c r="E12" s="768">
        <f>SUM(B12:D12)</f>
        <v>1649630</v>
      </c>
      <c r="F12" s="767">
        <v>627422</v>
      </c>
      <c r="G12" s="767">
        <v>25209667</v>
      </c>
      <c r="H12" s="767">
        <v>7155704</v>
      </c>
      <c r="I12" s="768">
        <f>SUM(F12:H12)</f>
        <v>32992793</v>
      </c>
      <c r="J12" s="767">
        <v>1363</v>
      </c>
      <c r="K12" s="767">
        <v>25449</v>
      </c>
      <c r="L12" s="767">
        <v>9247</v>
      </c>
      <c r="M12" s="768">
        <f>SUM(J12:L12)</f>
        <v>36059</v>
      </c>
      <c r="N12" s="767">
        <v>2163</v>
      </c>
      <c r="O12" s="767">
        <v>40244</v>
      </c>
      <c r="P12" s="767">
        <v>454131</v>
      </c>
      <c r="Q12" s="768">
        <f>SUM(N12:P12)</f>
        <v>496538</v>
      </c>
      <c r="R12" s="357"/>
      <c r="S12" s="356"/>
      <c r="T12" s="356"/>
      <c r="U12" s="356"/>
      <c r="V12" s="356"/>
      <c r="W12" s="356"/>
      <c r="X12" s="356"/>
      <c r="Y12" s="356"/>
      <c r="Z12" s="356"/>
      <c r="AA12" s="356"/>
      <c r="AB12" s="355"/>
      <c r="AC12" s="355"/>
      <c r="AD12" s="355"/>
      <c r="AE12" s="355"/>
      <c r="AF12" s="355"/>
      <c r="AG12" s="355"/>
      <c r="AH12" s="355"/>
    </row>
    <row r="13" spans="1:34" s="777" customFormat="1" ht="11.25" customHeight="1">
      <c r="A13" s="724"/>
      <c r="B13" s="772"/>
      <c r="C13" s="772"/>
      <c r="D13" s="772"/>
      <c r="E13" s="773"/>
      <c r="F13" s="772"/>
      <c r="G13" s="772"/>
      <c r="H13" s="772"/>
      <c r="I13" s="773"/>
      <c r="J13" s="772"/>
      <c r="K13" s="772"/>
      <c r="L13" s="772"/>
      <c r="M13" s="773"/>
      <c r="N13" s="772"/>
      <c r="O13" s="772"/>
      <c r="P13" s="772"/>
      <c r="Q13" s="773"/>
      <c r="R13" s="774"/>
      <c r="S13" s="775"/>
      <c r="T13" s="775"/>
      <c r="U13" s="775"/>
      <c r="V13" s="775"/>
      <c r="W13" s="775"/>
      <c r="X13" s="775"/>
      <c r="Y13" s="775"/>
      <c r="Z13" s="775"/>
      <c r="AA13" s="775"/>
      <c r="AB13" s="776"/>
      <c r="AC13" s="776"/>
      <c r="AD13" s="776"/>
      <c r="AE13" s="776"/>
      <c r="AF13" s="776"/>
      <c r="AG13" s="776"/>
      <c r="AH13" s="776"/>
    </row>
    <row r="14" spans="1:34" s="347" customFormat="1" ht="14.25" customHeight="1">
      <c r="A14" s="880" t="s">
        <v>640</v>
      </c>
      <c r="B14" s="880"/>
      <c r="C14" s="880"/>
      <c r="D14" s="880"/>
      <c r="E14" s="880"/>
      <c r="F14" s="880"/>
      <c r="G14" s="498"/>
      <c r="H14" s="498"/>
      <c r="I14" s="498"/>
      <c r="J14" s="498"/>
      <c r="K14" s="867" t="s">
        <v>639</v>
      </c>
      <c r="L14" s="867"/>
      <c r="M14" s="867"/>
      <c r="N14" s="867"/>
      <c r="O14" s="867"/>
      <c r="P14" s="867"/>
      <c r="Q14" s="867"/>
      <c r="X14" s="348"/>
      <c r="Y14" s="348"/>
      <c r="Z14" s="348"/>
      <c r="AA14" s="348"/>
    </row>
    <row r="15" spans="1:34" s="347" customFormat="1" ht="31.5" customHeight="1">
      <c r="A15" s="894" t="s">
        <v>420</v>
      </c>
      <c r="B15" s="894"/>
      <c r="C15" s="498"/>
      <c r="D15" s="498"/>
      <c r="E15" s="498"/>
      <c r="F15" s="498"/>
      <c r="G15" s="502"/>
      <c r="H15" s="502"/>
      <c r="I15" s="498"/>
      <c r="J15" s="498"/>
      <c r="K15" s="498"/>
      <c r="L15" s="498"/>
      <c r="M15" s="498"/>
      <c r="N15" s="867" t="s">
        <v>725</v>
      </c>
      <c r="O15" s="867"/>
      <c r="P15" s="867"/>
      <c r="Q15" s="867"/>
      <c r="R15" s="349"/>
      <c r="S15" s="348"/>
      <c r="T15" s="348"/>
      <c r="U15" s="348"/>
      <c r="V15" s="348"/>
      <c r="W15" s="348"/>
      <c r="X15" s="348"/>
      <c r="Y15" s="348"/>
      <c r="Z15" s="348"/>
      <c r="AA15" s="348"/>
    </row>
    <row r="16" spans="1:34" s="347" customFormat="1" ht="16.5">
      <c r="A16" s="498"/>
      <c r="B16" s="498"/>
      <c r="C16" s="498"/>
      <c r="D16" s="498"/>
      <c r="E16" s="498"/>
      <c r="F16" s="498"/>
      <c r="G16" s="498"/>
      <c r="H16" s="498"/>
      <c r="I16" s="498"/>
      <c r="J16" s="498"/>
      <c r="K16" s="498"/>
      <c r="L16" s="498"/>
      <c r="M16" s="498"/>
      <c r="N16" s="498"/>
      <c r="O16" s="498"/>
      <c r="P16" s="498"/>
      <c r="Q16" s="498"/>
      <c r="R16" s="349"/>
      <c r="S16" s="348"/>
      <c r="T16" s="348"/>
      <c r="U16" s="348"/>
      <c r="V16" s="348"/>
      <c r="W16" s="348"/>
      <c r="X16" s="348"/>
      <c r="Y16" s="348"/>
      <c r="Z16" s="348"/>
      <c r="AA16" s="348"/>
    </row>
    <row r="17" spans="1:34" s="346" customFormat="1">
      <c r="A17" s="468"/>
      <c r="B17" s="468"/>
      <c r="C17" s="468"/>
      <c r="D17" s="468"/>
      <c r="E17" s="468"/>
      <c r="F17" s="468"/>
      <c r="G17" s="468"/>
      <c r="H17" s="468"/>
      <c r="I17" s="468"/>
      <c r="J17" s="468"/>
      <c r="K17" s="468"/>
      <c r="L17" s="468"/>
      <c r="M17" s="468"/>
      <c r="N17" s="462"/>
      <c r="O17" s="462"/>
      <c r="P17" s="462"/>
      <c r="Q17" s="462"/>
      <c r="R17" s="345"/>
      <c r="S17" s="344"/>
      <c r="T17" s="344"/>
      <c r="U17" s="344"/>
      <c r="V17" s="344"/>
      <c r="W17" s="344"/>
      <c r="X17" s="344"/>
      <c r="Y17" s="344"/>
      <c r="Z17" s="344"/>
      <c r="AA17" s="344"/>
      <c r="AB17" s="347"/>
      <c r="AC17" s="347"/>
      <c r="AD17" s="347"/>
      <c r="AE17" s="347"/>
      <c r="AF17" s="347"/>
      <c r="AG17" s="347"/>
      <c r="AH17" s="347"/>
    </row>
    <row r="18" spans="1:34" s="346" customFormat="1">
      <c r="A18" s="468"/>
      <c r="B18" s="468"/>
      <c r="C18" s="468"/>
      <c r="D18" s="468"/>
      <c r="E18" s="468"/>
      <c r="F18" s="468"/>
      <c r="G18" s="468"/>
      <c r="H18" s="468"/>
      <c r="I18" s="468"/>
      <c r="J18" s="468"/>
      <c r="K18" s="468"/>
      <c r="L18" s="468"/>
      <c r="M18" s="468"/>
      <c r="N18" s="341"/>
      <c r="O18" s="341"/>
      <c r="P18" s="341"/>
      <c r="Q18" s="341"/>
      <c r="R18" s="345"/>
      <c r="S18" s="344"/>
      <c r="T18" s="344"/>
      <c r="U18" s="344"/>
      <c r="V18" s="344"/>
      <c r="W18" s="344"/>
      <c r="X18" s="344"/>
      <c r="Y18" s="344"/>
      <c r="Z18" s="344"/>
      <c r="AA18" s="344"/>
      <c r="AB18" s="347"/>
      <c r="AC18" s="347"/>
      <c r="AD18" s="347"/>
      <c r="AE18" s="347"/>
      <c r="AF18" s="347"/>
      <c r="AG18" s="347"/>
      <c r="AH18" s="347"/>
    </row>
    <row r="19" spans="1:34" s="346" customFormat="1">
      <c r="A19" s="468"/>
      <c r="B19" s="468"/>
      <c r="C19" s="468"/>
      <c r="D19" s="468"/>
      <c r="E19" s="468"/>
      <c r="F19" s="468"/>
      <c r="G19" s="468"/>
      <c r="H19" s="468"/>
      <c r="I19" s="468"/>
      <c r="J19" s="468"/>
      <c r="K19" s="468"/>
      <c r="L19" s="468"/>
      <c r="M19" s="468"/>
      <c r="N19" s="341"/>
      <c r="O19" s="341"/>
      <c r="P19" s="341"/>
      <c r="Q19" s="341"/>
      <c r="R19" s="345"/>
      <c r="S19" s="344"/>
      <c r="T19" s="344"/>
      <c r="U19" s="344"/>
      <c r="V19" s="344"/>
      <c r="W19" s="344"/>
      <c r="X19" s="344"/>
      <c r="Y19" s="344"/>
      <c r="Z19" s="344"/>
      <c r="AA19" s="344"/>
      <c r="AB19" s="347"/>
      <c r="AC19" s="347"/>
      <c r="AD19" s="347"/>
      <c r="AE19" s="347"/>
      <c r="AF19" s="347"/>
      <c r="AG19" s="347"/>
      <c r="AH19" s="347"/>
    </row>
    <row r="20" spans="1:34" s="346" customFormat="1">
      <c r="A20" s="468"/>
      <c r="B20" s="468"/>
      <c r="C20" s="468"/>
      <c r="D20" s="468"/>
      <c r="E20" s="468"/>
      <c r="F20" s="468"/>
      <c r="G20" s="468"/>
      <c r="H20" s="468"/>
      <c r="I20" s="468"/>
      <c r="J20" s="468"/>
      <c r="K20" s="468"/>
      <c r="L20" s="468"/>
      <c r="M20" s="468"/>
      <c r="N20" s="341"/>
      <c r="O20" s="341"/>
      <c r="P20" s="341"/>
      <c r="Q20" s="341"/>
      <c r="R20" s="345"/>
      <c r="S20" s="344"/>
      <c r="T20" s="344"/>
      <c r="U20" s="344"/>
      <c r="V20" s="344"/>
      <c r="W20" s="344"/>
      <c r="X20" s="344"/>
      <c r="Y20" s="344"/>
      <c r="Z20" s="344"/>
      <c r="AA20" s="344"/>
      <c r="AB20" s="347"/>
      <c r="AC20" s="347"/>
      <c r="AD20" s="347"/>
      <c r="AE20" s="347"/>
      <c r="AF20" s="347"/>
      <c r="AG20" s="347"/>
      <c r="AH20" s="347"/>
    </row>
    <row r="21" spans="1:34" s="346" customFormat="1">
      <c r="A21" s="468"/>
      <c r="B21" s="468"/>
      <c r="C21" s="468"/>
      <c r="D21" s="468"/>
      <c r="E21" s="468"/>
      <c r="F21" s="468"/>
      <c r="G21" s="468"/>
      <c r="H21" s="468"/>
      <c r="I21" s="468"/>
      <c r="J21" s="468"/>
      <c r="K21" s="468"/>
      <c r="L21" s="468"/>
      <c r="M21" s="468"/>
      <c r="N21" s="341"/>
      <c r="O21" s="341"/>
      <c r="P21" s="341"/>
      <c r="Q21" s="341"/>
      <c r="R21" s="345"/>
      <c r="S21" s="344"/>
      <c r="T21" s="344"/>
      <c r="U21" s="344"/>
      <c r="V21" s="344"/>
      <c r="W21" s="344"/>
      <c r="X21" s="344"/>
      <c r="Y21" s="344"/>
      <c r="Z21" s="344"/>
      <c r="AA21" s="344"/>
      <c r="AB21" s="347"/>
      <c r="AC21" s="347"/>
      <c r="AD21" s="347"/>
      <c r="AE21" s="347"/>
      <c r="AF21" s="347"/>
      <c r="AG21" s="347"/>
      <c r="AH21" s="347"/>
    </row>
    <row r="22" spans="1:34" s="346" customFormat="1">
      <c r="A22" s="468"/>
      <c r="B22" s="468"/>
      <c r="C22" s="468"/>
      <c r="D22" s="468"/>
      <c r="E22" s="468"/>
      <c r="F22" s="468"/>
      <c r="G22" s="468"/>
      <c r="H22" s="468"/>
      <c r="I22" s="468"/>
      <c r="J22" s="468"/>
      <c r="K22" s="468"/>
      <c r="L22" s="468"/>
      <c r="M22" s="468"/>
      <c r="N22" s="341"/>
      <c r="O22" s="341"/>
      <c r="P22" s="341"/>
      <c r="Q22" s="341"/>
      <c r="R22" s="345"/>
      <c r="S22" s="344"/>
      <c r="T22" s="344"/>
      <c r="U22" s="344"/>
      <c r="V22" s="344"/>
      <c r="W22" s="344"/>
      <c r="X22" s="344"/>
      <c r="Y22" s="344"/>
      <c r="Z22" s="344"/>
      <c r="AA22" s="344"/>
      <c r="AB22" s="347"/>
      <c r="AC22" s="347"/>
      <c r="AD22" s="347"/>
      <c r="AE22" s="347"/>
      <c r="AF22" s="347"/>
      <c r="AG22" s="347"/>
      <c r="AH22" s="347"/>
    </row>
    <row r="23" spans="1:34" s="346" customFormat="1" ht="6.75" customHeight="1">
      <c r="A23" s="468"/>
      <c r="B23" s="468"/>
      <c r="C23" s="468"/>
      <c r="D23" s="468"/>
      <c r="E23" s="468"/>
      <c r="F23" s="468"/>
      <c r="G23" s="468"/>
      <c r="H23" s="468"/>
      <c r="I23" s="468"/>
      <c r="J23" s="468"/>
      <c r="K23" s="468"/>
      <c r="L23" s="468"/>
      <c r="M23" s="468"/>
      <c r="N23" s="341"/>
      <c r="O23" s="341"/>
      <c r="P23" s="341"/>
      <c r="Q23" s="341"/>
      <c r="R23" s="345"/>
      <c r="S23" s="344"/>
      <c r="T23" s="344"/>
      <c r="U23" s="344"/>
      <c r="V23" s="344"/>
      <c r="W23" s="344"/>
      <c r="X23" s="344"/>
      <c r="Y23" s="344"/>
      <c r="Z23" s="344"/>
      <c r="AA23" s="344"/>
      <c r="AB23" s="347"/>
      <c r="AC23" s="347"/>
      <c r="AD23" s="347"/>
      <c r="AE23" s="347"/>
      <c r="AF23" s="347"/>
      <c r="AG23" s="347"/>
      <c r="AH23" s="347"/>
    </row>
    <row r="24" spans="1:34" s="426" customFormat="1">
      <c r="A24" s="468"/>
      <c r="B24" s="468"/>
      <c r="C24" s="468"/>
      <c r="D24" s="468"/>
      <c r="E24" s="468"/>
      <c r="F24" s="468"/>
      <c r="G24" s="468"/>
      <c r="H24" s="468"/>
      <c r="I24" s="468"/>
      <c r="J24" s="468"/>
      <c r="K24" s="468"/>
      <c r="L24" s="468"/>
      <c r="M24" s="468"/>
      <c r="N24" s="341"/>
      <c r="O24" s="341"/>
      <c r="P24" s="341"/>
      <c r="Q24" s="341"/>
      <c r="R24" s="428"/>
      <c r="S24" s="427"/>
      <c r="T24" s="427"/>
      <c r="U24" s="427"/>
      <c r="V24" s="427"/>
      <c r="W24" s="427"/>
      <c r="X24" s="427"/>
      <c r="Y24" s="427"/>
      <c r="Z24" s="427"/>
      <c r="AA24" s="427"/>
    </row>
    <row r="25" spans="1:34" s="426" customFormat="1">
      <c r="A25" s="468"/>
      <c r="B25" s="468"/>
      <c r="C25" s="468"/>
      <c r="D25" s="468"/>
      <c r="E25" s="468"/>
      <c r="F25" s="468"/>
      <c r="G25" s="468"/>
      <c r="H25" s="468"/>
      <c r="I25" s="468"/>
      <c r="J25" s="468"/>
      <c r="K25" s="468"/>
      <c r="L25" s="468"/>
      <c r="M25" s="468"/>
      <c r="N25" s="341"/>
      <c r="O25" s="341"/>
      <c r="P25" s="341"/>
      <c r="Q25" s="341"/>
      <c r="R25" s="428"/>
      <c r="S25" s="427"/>
      <c r="T25" s="427"/>
      <c r="U25" s="427"/>
      <c r="V25" s="427"/>
      <c r="W25" s="427"/>
      <c r="X25" s="427"/>
      <c r="Y25" s="427"/>
      <c r="Z25" s="427"/>
      <c r="AA25" s="427"/>
    </row>
    <row r="26" spans="1:34" s="426" customFormat="1">
      <c r="A26" s="468"/>
      <c r="B26" s="468"/>
      <c r="C26" s="468"/>
      <c r="D26" s="468"/>
      <c r="E26" s="468"/>
      <c r="F26" s="468"/>
      <c r="G26" s="468"/>
      <c r="H26" s="468"/>
      <c r="I26" s="468"/>
      <c r="J26" s="468"/>
      <c r="K26" s="468"/>
      <c r="L26" s="468"/>
      <c r="M26" s="468"/>
      <c r="N26" s="341"/>
      <c r="O26" s="341"/>
      <c r="P26" s="341"/>
      <c r="Q26" s="341"/>
      <c r="R26" s="428"/>
      <c r="S26" s="427"/>
      <c r="T26" s="427"/>
      <c r="U26" s="427"/>
      <c r="V26" s="427"/>
      <c r="W26" s="427"/>
      <c r="X26" s="427"/>
      <c r="Y26" s="427"/>
      <c r="Z26" s="427"/>
      <c r="AA26" s="427"/>
    </row>
    <row r="27" spans="1:34" s="426" customFormat="1">
      <c r="A27" s="468"/>
      <c r="B27" s="468"/>
      <c r="C27" s="468"/>
      <c r="D27" s="468"/>
      <c r="E27" s="468"/>
      <c r="F27" s="468"/>
      <c r="G27" s="468"/>
      <c r="H27" s="468"/>
      <c r="I27" s="468"/>
      <c r="J27" s="468"/>
      <c r="K27" s="468"/>
      <c r="L27" s="468"/>
      <c r="M27" s="468"/>
      <c r="N27" s="341"/>
      <c r="O27" s="341"/>
      <c r="P27" s="341"/>
      <c r="Q27" s="341"/>
      <c r="R27" s="428"/>
      <c r="S27" s="427"/>
      <c r="T27" s="427"/>
      <c r="U27" s="427"/>
      <c r="V27" s="427"/>
      <c r="W27" s="427"/>
      <c r="X27" s="427"/>
      <c r="Y27" s="427"/>
      <c r="Z27" s="427"/>
      <c r="AA27" s="427"/>
    </row>
    <row r="28" spans="1:34" s="426" customFormat="1">
      <c r="A28" s="468"/>
      <c r="B28" s="468"/>
      <c r="C28" s="468"/>
      <c r="D28" s="468"/>
      <c r="E28" s="468"/>
      <c r="F28" s="468"/>
      <c r="G28" s="468"/>
      <c r="H28" s="468"/>
      <c r="I28" s="468"/>
      <c r="J28" s="468"/>
      <c r="K28" s="468"/>
      <c r="L28" s="468"/>
      <c r="M28" s="468"/>
      <c r="N28" s="341"/>
      <c r="O28" s="341"/>
      <c r="P28" s="341"/>
      <c r="Q28" s="341"/>
      <c r="R28" s="428"/>
      <c r="S28" s="427"/>
      <c r="T28" s="427"/>
      <c r="U28" s="427"/>
      <c r="V28" s="427"/>
      <c r="W28" s="427"/>
      <c r="X28" s="427"/>
      <c r="Y28" s="427"/>
      <c r="Z28" s="427"/>
      <c r="AA28" s="427"/>
    </row>
    <row r="29" spans="1:34" s="346" customFormat="1">
      <c r="A29" s="468"/>
      <c r="B29" s="468"/>
      <c r="C29" s="468"/>
      <c r="D29" s="468"/>
      <c r="E29" s="468"/>
      <c r="F29" s="468"/>
      <c r="G29" s="468"/>
      <c r="H29" s="468"/>
      <c r="I29" s="468"/>
      <c r="J29" s="468"/>
      <c r="K29" s="468"/>
      <c r="L29" s="468"/>
      <c r="M29" s="468"/>
      <c r="N29" s="341"/>
      <c r="O29" s="341"/>
      <c r="P29" s="341"/>
      <c r="Q29" s="341"/>
      <c r="R29" s="345"/>
      <c r="S29" s="344"/>
      <c r="T29" s="344"/>
      <c r="U29" s="344"/>
      <c r="V29" s="344"/>
      <c r="W29" s="344"/>
      <c r="X29" s="344"/>
      <c r="Y29" s="344"/>
      <c r="Z29" s="344"/>
      <c r="AA29" s="344"/>
      <c r="AB29" s="347"/>
      <c r="AC29" s="347"/>
      <c r="AD29" s="347"/>
      <c r="AE29" s="347"/>
      <c r="AF29" s="347"/>
      <c r="AG29" s="347"/>
      <c r="AH29" s="347"/>
    </row>
    <row r="30" spans="1:34" s="346" customFormat="1">
      <c r="A30" s="468"/>
      <c r="B30" s="468"/>
      <c r="C30" s="468"/>
      <c r="D30" s="468"/>
      <c r="E30" s="468"/>
      <c r="F30" s="468"/>
      <c r="G30" s="468"/>
      <c r="H30" s="468"/>
      <c r="I30" s="468"/>
      <c r="J30" s="468"/>
      <c r="K30" s="468"/>
      <c r="L30" s="468"/>
      <c r="M30" s="468"/>
      <c r="N30" s="341"/>
      <c r="O30" s="341"/>
      <c r="P30" s="341"/>
      <c r="Q30" s="341"/>
      <c r="R30" s="345"/>
      <c r="S30" s="344"/>
      <c r="T30" s="344"/>
      <c r="U30" s="344"/>
      <c r="V30" s="344"/>
      <c r="W30" s="344"/>
      <c r="X30" s="344"/>
      <c r="Y30" s="344"/>
      <c r="Z30" s="344"/>
      <c r="AA30" s="344"/>
      <c r="AB30" s="347"/>
      <c r="AC30" s="347"/>
      <c r="AD30" s="347"/>
      <c r="AE30" s="347"/>
      <c r="AF30" s="347"/>
      <c r="AG30" s="347"/>
      <c r="AH30" s="347"/>
    </row>
    <row r="31" spans="1:34" s="346" customFormat="1">
      <c r="A31" s="468"/>
      <c r="B31" s="468"/>
      <c r="C31" s="468"/>
      <c r="D31" s="468"/>
      <c r="E31" s="468"/>
      <c r="F31" s="468"/>
      <c r="G31" s="468"/>
      <c r="H31" s="468"/>
      <c r="I31" s="468"/>
      <c r="J31" s="468"/>
      <c r="K31" s="468"/>
      <c r="L31" s="468"/>
      <c r="M31" s="468"/>
      <c r="N31" s="341"/>
      <c r="O31" s="341"/>
      <c r="P31" s="341"/>
      <c r="Q31" s="341"/>
      <c r="R31" s="345"/>
      <c r="S31" s="344"/>
      <c r="T31" s="344"/>
      <c r="U31" s="344"/>
      <c r="V31" s="344"/>
      <c r="W31" s="344"/>
      <c r="X31" s="344"/>
      <c r="Y31" s="344"/>
      <c r="Z31" s="344"/>
      <c r="AA31" s="344"/>
      <c r="AB31" s="347"/>
      <c r="AC31" s="347"/>
      <c r="AD31" s="347"/>
      <c r="AE31" s="347"/>
      <c r="AF31" s="347"/>
      <c r="AG31" s="347"/>
      <c r="AH31" s="347"/>
    </row>
    <row r="32" spans="1:34" s="346" customFormat="1">
      <c r="A32" s="468"/>
      <c r="B32" s="468"/>
      <c r="C32" s="468"/>
      <c r="D32" s="468"/>
      <c r="E32" s="468"/>
      <c r="F32" s="468"/>
      <c r="G32" s="468"/>
      <c r="H32" s="468"/>
      <c r="I32" s="468"/>
      <c r="J32" s="468"/>
      <c r="K32" s="468"/>
      <c r="L32" s="468"/>
      <c r="M32" s="468"/>
      <c r="N32" s="341"/>
      <c r="O32" s="341"/>
      <c r="P32" s="341"/>
      <c r="Q32" s="341"/>
      <c r="R32" s="345"/>
      <c r="S32" s="344"/>
      <c r="T32" s="344"/>
      <c r="U32" s="344"/>
      <c r="V32" s="344"/>
      <c r="W32" s="344"/>
      <c r="X32" s="344"/>
      <c r="Y32" s="344"/>
      <c r="Z32" s="344"/>
      <c r="AA32" s="344"/>
      <c r="AB32" s="347"/>
      <c r="AC32" s="347"/>
      <c r="AD32" s="347"/>
      <c r="AE32" s="347"/>
      <c r="AF32" s="347"/>
      <c r="AG32" s="347"/>
      <c r="AH32" s="347"/>
    </row>
    <row r="33" spans="1:34" s="342" customFormat="1">
      <c r="A33" s="468"/>
      <c r="B33" s="468"/>
      <c r="C33" s="468"/>
      <c r="D33" s="468"/>
      <c r="E33" s="468"/>
      <c r="F33" s="468"/>
      <c r="G33" s="468"/>
      <c r="H33" s="468"/>
      <c r="I33" s="468"/>
      <c r="J33" s="468"/>
      <c r="K33" s="468"/>
      <c r="L33" s="468"/>
      <c r="M33" s="468"/>
      <c r="N33" s="341"/>
      <c r="O33" s="341"/>
      <c r="P33" s="341"/>
      <c r="Q33" s="341"/>
      <c r="R33" s="345"/>
      <c r="S33" s="344"/>
      <c r="T33" s="344"/>
      <c r="U33" s="344"/>
      <c r="V33" s="344"/>
      <c r="W33" s="344"/>
      <c r="X33" s="344"/>
      <c r="Y33" s="344"/>
      <c r="Z33" s="344"/>
      <c r="AA33" s="344"/>
      <c r="AB33" s="343"/>
      <c r="AC33" s="343"/>
      <c r="AD33" s="343"/>
      <c r="AE33" s="343"/>
      <c r="AF33" s="343"/>
      <c r="AG33" s="343"/>
      <c r="AH33" s="343"/>
    </row>
    <row r="34" spans="1:34" s="342" customFormat="1">
      <c r="A34" s="468"/>
      <c r="B34" s="468"/>
      <c r="C34" s="468"/>
      <c r="D34" s="468"/>
      <c r="E34" s="468"/>
      <c r="F34" s="468"/>
      <c r="G34" s="468"/>
      <c r="H34" s="468"/>
      <c r="I34" s="468"/>
      <c r="J34" s="468"/>
      <c r="K34" s="468"/>
      <c r="L34" s="468"/>
      <c r="M34" s="468"/>
      <c r="N34" s="341"/>
      <c r="O34" s="341"/>
      <c r="P34" s="341"/>
      <c r="Q34" s="341"/>
      <c r="R34" s="345"/>
      <c r="S34" s="344"/>
      <c r="T34" s="344"/>
      <c r="U34" s="344"/>
      <c r="V34" s="344"/>
      <c r="W34" s="344"/>
      <c r="X34" s="344"/>
      <c r="Y34" s="344"/>
      <c r="Z34" s="344"/>
      <c r="AA34" s="344"/>
      <c r="AB34" s="343"/>
      <c r="AC34" s="343"/>
      <c r="AD34" s="343"/>
      <c r="AE34" s="343"/>
      <c r="AF34" s="343"/>
      <c r="AG34" s="343"/>
      <c r="AH34" s="343"/>
    </row>
    <row r="35" spans="1:34" s="342" customFormat="1">
      <c r="A35" s="468"/>
      <c r="B35" s="468"/>
      <c r="C35" s="468"/>
      <c r="D35" s="468"/>
      <c r="E35" s="468"/>
      <c r="F35" s="468"/>
      <c r="G35" s="468"/>
      <c r="H35" s="468"/>
      <c r="I35" s="468"/>
      <c r="J35" s="468"/>
      <c r="K35" s="468"/>
      <c r="L35" s="468"/>
      <c r="M35" s="468"/>
      <c r="N35" s="341"/>
      <c r="O35" s="341"/>
      <c r="P35" s="341"/>
      <c r="Q35" s="341"/>
      <c r="R35" s="345"/>
      <c r="S35" s="344"/>
      <c r="T35" s="344"/>
      <c r="U35" s="344"/>
      <c r="V35" s="344"/>
      <c r="W35" s="344"/>
      <c r="X35" s="344"/>
      <c r="Y35" s="344"/>
      <c r="Z35" s="344"/>
      <c r="AA35" s="344"/>
      <c r="AB35" s="343"/>
      <c r="AC35" s="343"/>
      <c r="AD35" s="343"/>
      <c r="AE35" s="343"/>
      <c r="AF35" s="343"/>
      <c r="AG35" s="343"/>
      <c r="AH35" s="343"/>
    </row>
    <row r="36" spans="1:34" s="342" customFormat="1">
      <c r="A36" s="468"/>
      <c r="B36" s="468"/>
      <c r="C36" s="468"/>
      <c r="D36" s="468"/>
      <c r="E36" s="468"/>
      <c r="F36" s="468"/>
      <c r="G36" s="468"/>
      <c r="H36" s="468"/>
      <c r="I36" s="468"/>
      <c r="J36" s="468"/>
      <c r="K36" s="468"/>
      <c r="L36" s="468"/>
      <c r="M36" s="468"/>
      <c r="N36" s="341"/>
      <c r="O36" s="341"/>
      <c r="P36" s="341"/>
      <c r="Q36" s="341"/>
      <c r="R36" s="345"/>
      <c r="S36" s="344"/>
      <c r="T36" s="344"/>
      <c r="U36" s="344"/>
      <c r="V36" s="344"/>
      <c r="W36" s="344"/>
      <c r="X36" s="344"/>
      <c r="Y36" s="344"/>
      <c r="Z36" s="344"/>
      <c r="AA36" s="344"/>
      <c r="AB36" s="343"/>
      <c r="AC36" s="343"/>
      <c r="AD36" s="343"/>
      <c r="AE36" s="343"/>
      <c r="AF36" s="343"/>
      <c r="AG36" s="343"/>
      <c r="AH36" s="343"/>
    </row>
    <row r="37" spans="1:34" s="342" customFormat="1">
      <c r="A37" s="468"/>
      <c r="B37" s="468"/>
      <c r="C37" s="468"/>
      <c r="D37" s="468"/>
      <c r="E37" s="468"/>
      <c r="F37" s="468"/>
      <c r="G37" s="468"/>
      <c r="H37" s="468"/>
      <c r="I37" s="468"/>
      <c r="J37" s="468"/>
      <c r="K37" s="468"/>
      <c r="L37" s="468"/>
      <c r="M37" s="468"/>
      <c r="N37" s="341"/>
      <c r="O37" s="341"/>
      <c r="P37" s="341"/>
      <c r="Q37" s="341"/>
      <c r="R37" s="345"/>
      <c r="S37" s="344"/>
      <c r="T37" s="344"/>
      <c r="U37" s="344"/>
      <c r="V37" s="344"/>
      <c r="W37" s="344"/>
      <c r="X37" s="344"/>
      <c r="Y37" s="344"/>
      <c r="Z37" s="344"/>
      <c r="AA37" s="344"/>
      <c r="AB37" s="343"/>
      <c r="AC37" s="343"/>
      <c r="AD37" s="343"/>
      <c r="AE37" s="343"/>
      <c r="AF37" s="343"/>
      <c r="AG37" s="343"/>
      <c r="AH37" s="343"/>
    </row>
    <row r="38" spans="1:34"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4"/>
      <c r="W38" s="344"/>
      <c r="X38" s="344"/>
      <c r="Y38" s="344"/>
      <c r="Z38" s="344"/>
      <c r="AA38" s="344"/>
      <c r="AB38" s="343"/>
      <c r="AC38" s="343"/>
      <c r="AD38" s="343"/>
      <c r="AE38" s="343"/>
      <c r="AF38" s="343"/>
      <c r="AG38" s="343"/>
      <c r="AH38" s="343"/>
    </row>
    <row r="39" spans="1:34"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4"/>
      <c r="W39" s="344"/>
      <c r="X39" s="344"/>
      <c r="Y39" s="344"/>
      <c r="Z39" s="344"/>
      <c r="AA39" s="344"/>
      <c r="AB39" s="343"/>
      <c r="AC39" s="343"/>
      <c r="AD39" s="343"/>
      <c r="AE39" s="343"/>
      <c r="AF39" s="343"/>
      <c r="AG39" s="343"/>
      <c r="AH39" s="343"/>
    </row>
    <row r="40" spans="1:34"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4"/>
      <c r="W40" s="344"/>
      <c r="X40" s="344"/>
      <c r="Y40" s="344"/>
      <c r="Z40" s="344"/>
      <c r="AA40" s="344"/>
      <c r="AB40" s="343"/>
      <c r="AC40" s="343"/>
      <c r="AD40" s="343"/>
      <c r="AE40" s="343"/>
      <c r="AF40" s="343"/>
      <c r="AG40" s="343"/>
      <c r="AH40" s="343"/>
    </row>
    <row r="41" spans="1:34" s="342" customFormat="1">
      <c r="A41" s="468"/>
      <c r="B41" s="468"/>
      <c r="C41" s="468"/>
      <c r="D41" s="468"/>
      <c r="E41" s="468"/>
      <c r="F41" s="468"/>
      <c r="G41" s="468"/>
      <c r="H41" s="468"/>
      <c r="I41" s="468"/>
      <c r="J41" s="468"/>
      <c r="K41" s="468"/>
      <c r="L41" s="468"/>
      <c r="M41" s="468"/>
      <c r="N41" s="341"/>
      <c r="O41" s="341"/>
      <c r="P41" s="341"/>
      <c r="Q41" s="341"/>
      <c r="R41" s="345"/>
      <c r="S41" s="344"/>
      <c r="T41" s="344"/>
      <c r="U41" s="344"/>
      <c r="V41" s="344"/>
      <c r="W41" s="344"/>
      <c r="X41" s="344"/>
      <c r="Y41" s="344"/>
      <c r="Z41" s="344"/>
      <c r="AA41" s="344"/>
      <c r="AB41" s="343"/>
      <c r="AC41" s="343"/>
      <c r="AD41" s="343"/>
      <c r="AE41" s="343"/>
      <c r="AF41" s="343"/>
      <c r="AG41" s="343"/>
      <c r="AH41" s="343"/>
    </row>
    <row r="42" spans="1:34" s="342" customFormat="1">
      <c r="A42" s="468"/>
      <c r="B42" s="468"/>
      <c r="C42" s="468"/>
      <c r="D42" s="468"/>
      <c r="E42" s="468"/>
      <c r="F42" s="468"/>
      <c r="G42" s="468"/>
      <c r="H42" s="468"/>
      <c r="I42" s="468"/>
      <c r="J42" s="468"/>
      <c r="K42" s="468"/>
      <c r="L42" s="468"/>
      <c r="M42" s="468"/>
      <c r="N42" s="341"/>
      <c r="O42" s="341"/>
      <c r="P42" s="341"/>
      <c r="Q42" s="341"/>
      <c r="R42" s="345"/>
      <c r="S42" s="344"/>
      <c r="T42" s="344"/>
      <c r="U42" s="344"/>
      <c r="V42" s="344"/>
      <c r="W42" s="344"/>
      <c r="X42" s="344"/>
      <c r="Y42" s="344"/>
      <c r="Z42" s="344"/>
      <c r="AA42" s="344"/>
      <c r="AB42" s="343"/>
      <c r="AC42" s="343"/>
      <c r="AD42" s="343"/>
      <c r="AE42" s="343"/>
      <c r="AF42" s="343"/>
      <c r="AG42" s="343"/>
      <c r="AH42" s="343"/>
    </row>
    <row r="43" spans="1:34" s="342" customFormat="1">
      <c r="A43" s="468"/>
      <c r="B43" s="468"/>
      <c r="C43" s="468"/>
      <c r="D43" s="468"/>
      <c r="E43" s="468"/>
      <c r="F43" s="468"/>
      <c r="G43" s="468"/>
      <c r="H43" s="468"/>
      <c r="I43" s="468"/>
      <c r="J43" s="468"/>
      <c r="K43" s="468"/>
      <c r="L43" s="468"/>
      <c r="M43" s="468"/>
      <c r="N43" s="341"/>
      <c r="O43" s="341"/>
      <c r="P43" s="341"/>
      <c r="Q43" s="341"/>
      <c r="R43" s="345"/>
      <c r="S43" s="344"/>
      <c r="T43" s="344"/>
      <c r="U43" s="344"/>
      <c r="V43" s="344"/>
      <c r="W43" s="344"/>
      <c r="X43" s="344"/>
      <c r="Y43" s="344"/>
      <c r="Z43" s="344"/>
      <c r="AA43" s="344"/>
      <c r="AB43" s="343"/>
      <c r="AC43" s="343"/>
      <c r="AD43" s="343"/>
      <c r="AE43" s="343"/>
      <c r="AF43" s="343"/>
      <c r="AG43" s="343"/>
      <c r="AH43" s="343"/>
    </row>
    <row r="44" spans="1:34" s="342" customFormat="1">
      <c r="A44" s="468"/>
      <c r="B44" s="468"/>
      <c r="C44" s="468"/>
      <c r="D44" s="468"/>
      <c r="E44" s="468"/>
      <c r="F44" s="468"/>
      <c r="G44" s="468"/>
      <c r="H44" s="468"/>
      <c r="I44" s="468"/>
      <c r="J44" s="468"/>
      <c r="K44" s="468"/>
      <c r="L44" s="468"/>
      <c r="M44" s="468"/>
      <c r="N44" s="341"/>
      <c r="O44" s="341"/>
      <c r="P44" s="341"/>
      <c r="Q44" s="341"/>
      <c r="R44" s="345"/>
      <c r="S44" s="344"/>
      <c r="T44" s="344"/>
      <c r="U44" s="344"/>
      <c r="V44" s="344"/>
      <c r="W44" s="344"/>
      <c r="X44" s="344"/>
      <c r="Y44" s="344"/>
      <c r="Z44" s="344"/>
      <c r="AA44" s="344"/>
      <c r="AB44" s="343"/>
      <c r="AC44" s="343"/>
      <c r="AD44" s="343"/>
      <c r="AE44" s="343"/>
      <c r="AF44" s="343"/>
      <c r="AG44" s="343"/>
      <c r="AH44" s="343"/>
    </row>
    <row r="45" spans="1:34" s="342" customFormat="1">
      <c r="A45" s="468"/>
      <c r="B45" s="468"/>
      <c r="C45" s="468"/>
      <c r="D45" s="468"/>
      <c r="E45" s="468"/>
      <c r="F45" s="468"/>
      <c r="G45" s="468"/>
      <c r="H45" s="468"/>
      <c r="I45" s="468"/>
      <c r="J45" s="468"/>
      <c r="K45" s="468"/>
      <c r="L45" s="468"/>
      <c r="M45" s="468"/>
      <c r="N45" s="341"/>
      <c r="O45" s="341"/>
      <c r="P45" s="341"/>
      <c r="Q45" s="341"/>
      <c r="R45" s="345"/>
      <c r="S45" s="344"/>
      <c r="T45" s="344"/>
      <c r="U45" s="344"/>
      <c r="V45" s="344"/>
      <c r="W45" s="344"/>
      <c r="X45" s="344"/>
      <c r="Y45" s="344"/>
      <c r="Z45" s="344"/>
      <c r="AA45" s="344"/>
      <c r="AB45" s="343"/>
      <c r="AC45" s="343"/>
      <c r="AD45" s="343"/>
      <c r="AE45" s="343"/>
      <c r="AF45" s="343"/>
      <c r="AG45" s="343"/>
      <c r="AH45" s="343"/>
    </row>
    <row r="46" spans="1:34" s="342" customFormat="1">
      <c r="A46" s="468"/>
      <c r="B46" s="468"/>
      <c r="C46" s="468"/>
      <c r="D46" s="468"/>
      <c r="E46" s="468"/>
      <c r="F46" s="468"/>
      <c r="G46" s="468"/>
      <c r="H46" s="468"/>
      <c r="I46" s="468"/>
      <c r="J46" s="468"/>
      <c r="K46" s="468"/>
      <c r="L46" s="468"/>
      <c r="M46" s="468"/>
      <c r="N46" s="341"/>
      <c r="O46" s="341"/>
      <c r="P46" s="341"/>
      <c r="Q46" s="341"/>
      <c r="R46" s="345"/>
      <c r="S46" s="344"/>
      <c r="T46" s="344"/>
      <c r="U46" s="344"/>
      <c r="V46" s="344"/>
      <c r="W46" s="344"/>
      <c r="X46" s="344"/>
      <c r="Y46" s="344"/>
      <c r="Z46" s="344"/>
      <c r="AA46" s="344"/>
      <c r="AB46" s="343"/>
      <c r="AC46" s="343"/>
      <c r="AD46" s="343"/>
      <c r="AE46" s="343"/>
      <c r="AF46" s="343"/>
      <c r="AG46" s="343"/>
      <c r="AH46" s="343"/>
    </row>
    <row r="47" spans="1:34" s="342" customFormat="1">
      <c r="A47" s="468"/>
      <c r="B47" s="468"/>
      <c r="C47" s="468"/>
      <c r="D47" s="468"/>
      <c r="E47" s="468"/>
      <c r="F47" s="468"/>
      <c r="G47" s="468"/>
      <c r="H47" s="468"/>
      <c r="I47" s="468"/>
      <c r="J47" s="468"/>
      <c r="K47" s="468"/>
      <c r="L47" s="468"/>
      <c r="M47" s="468"/>
      <c r="N47" s="341"/>
      <c r="O47" s="341"/>
      <c r="P47" s="341"/>
      <c r="Q47" s="341"/>
      <c r="R47" s="345"/>
      <c r="S47" s="344"/>
      <c r="T47" s="344"/>
      <c r="U47" s="344"/>
      <c r="V47" s="344"/>
      <c r="W47" s="344"/>
      <c r="X47" s="344"/>
      <c r="Y47" s="344"/>
      <c r="Z47" s="344"/>
      <c r="AA47" s="344"/>
      <c r="AB47" s="343"/>
      <c r="AC47" s="343"/>
      <c r="AD47" s="343"/>
      <c r="AE47" s="343"/>
      <c r="AF47" s="343"/>
      <c r="AG47" s="343"/>
      <c r="AH47" s="343"/>
    </row>
    <row r="48" spans="1:34" s="342" customFormat="1">
      <c r="A48" s="468"/>
      <c r="B48" s="468"/>
      <c r="C48" s="468"/>
      <c r="D48" s="468"/>
      <c r="E48" s="468"/>
      <c r="F48" s="468"/>
      <c r="G48" s="468"/>
      <c r="H48" s="468"/>
      <c r="I48" s="468"/>
      <c r="J48" s="468"/>
      <c r="K48" s="468"/>
      <c r="L48" s="468"/>
      <c r="M48" s="468"/>
      <c r="N48" s="341"/>
      <c r="O48" s="341"/>
      <c r="P48" s="341"/>
      <c r="Q48" s="341"/>
      <c r="R48" s="345"/>
      <c r="S48" s="344"/>
      <c r="T48" s="344"/>
      <c r="U48" s="344"/>
      <c r="V48" s="344"/>
      <c r="W48" s="344"/>
      <c r="X48" s="344"/>
      <c r="Y48" s="344"/>
      <c r="Z48" s="344"/>
      <c r="AA48" s="344"/>
      <c r="AB48" s="343"/>
      <c r="AC48" s="343"/>
      <c r="AD48" s="343"/>
      <c r="AE48" s="343"/>
      <c r="AF48" s="343"/>
      <c r="AG48" s="343"/>
      <c r="AH48" s="343"/>
    </row>
    <row r="49" spans="1:34" s="342" customFormat="1">
      <c r="A49" s="468"/>
      <c r="B49" s="468"/>
      <c r="C49" s="468"/>
      <c r="D49" s="468"/>
      <c r="E49" s="468"/>
      <c r="F49" s="468"/>
      <c r="G49" s="468"/>
      <c r="H49" s="468"/>
      <c r="I49" s="468"/>
      <c r="J49" s="468"/>
      <c r="K49" s="468"/>
      <c r="L49" s="468"/>
      <c r="M49" s="468"/>
      <c r="N49" s="341"/>
      <c r="O49" s="341"/>
      <c r="P49" s="341"/>
      <c r="Q49" s="341"/>
      <c r="R49" s="345"/>
      <c r="S49" s="344"/>
      <c r="T49" s="344"/>
      <c r="U49" s="344"/>
      <c r="V49" s="344"/>
      <c r="W49" s="344"/>
      <c r="X49" s="344"/>
      <c r="Y49" s="344"/>
      <c r="Z49" s="344"/>
      <c r="AA49" s="344"/>
      <c r="AB49" s="343"/>
      <c r="AC49" s="343"/>
      <c r="AD49" s="343"/>
      <c r="AE49" s="343"/>
      <c r="AF49" s="343"/>
      <c r="AG49" s="343"/>
      <c r="AH49" s="343"/>
    </row>
    <row r="50" spans="1:34" s="342" customFormat="1">
      <c r="A50" s="468"/>
      <c r="B50" s="468"/>
      <c r="C50" s="468"/>
      <c r="D50" s="468"/>
      <c r="E50" s="468"/>
      <c r="F50" s="468"/>
      <c r="G50" s="468"/>
      <c r="H50" s="468"/>
      <c r="I50" s="468"/>
      <c r="J50" s="468"/>
      <c r="K50" s="468"/>
      <c r="L50" s="468"/>
      <c r="M50" s="468"/>
      <c r="N50" s="341"/>
      <c r="O50" s="341"/>
      <c r="P50" s="341"/>
      <c r="Q50" s="341"/>
      <c r="R50" s="345"/>
      <c r="S50" s="344"/>
      <c r="T50" s="344"/>
      <c r="U50" s="344"/>
      <c r="V50" s="344"/>
      <c r="W50" s="344"/>
      <c r="X50" s="344"/>
      <c r="Y50" s="344"/>
      <c r="Z50" s="344"/>
      <c r="AA50" s="344"/>
      <c r="AB50" s="343"/>
      <c r="AC50" s="343"/>
      <c r="AD50" s="343"/>
      <c r="AE50" s="343"/>
      <c r="AF50" s="343"/>
      <c r="AG50" s="343"/>
      <c r="AH50" s="343"/>
    </row>
    <row r="51" spans="1:34" s="342" customFormat="1">
      <c r="A51" s="468"/>
      <c r="B51" s="468"/>
      <c r="C51" s="468"/>
      <c r="D51" s="468"/>
      <c r="E51" s="468"/>
      <c r="F51" s="468"/>
      <c r="G51" s="468"/>
      <c r="H51" s="468"/>
      <c r="I51" s="468"/>
      <c r="J51" s="468"/>
      <c r="K51" s="468"/>
      <c r="L51" s="468"/>
      <c r="M51" s="468"/>
      <c r="N51" s="341"/>
      <c r="O51" s="341"/>
      <c r="P51" s="341"/>
      <c r="Q51" s="341"/>
      <c r="R51" s="345"/>
      <c r="S51" s="344"/>
      <c r="T51" s="344"/>
      <c r="U51" s="344"/>
      <c r="V51" s="344"/>
      <c r="W51" s="344"/>
      <c r="X51" s="344"/>
      <c r="Y51" s="344"/>
      <c r="Z51" s="344"/>
      <c r="AA51" s="344"/>
      <c r="AB51" s="343"/>
      <c r="AC51" s="343"/>
      <c r="AD51" s="343"/>
      <c r="AE51" s="343"/>
      <c r="AF51" s="343"/>
      <c r="AG51" s="343"/>
      <c r="AH51" s="343"/>
    </row>
    <row r="52" spans="1:34" s="342" customFormat="1">
      <c r="A52" s="468"/>
      <c r="B52" s="468"/>
      <c r="C52" s="468"/>
      <c r="D52" s="468"/>
      <c r="E52" s="468"/>
      <c r="F52" s="468"/>
      <c r="G52" s="468"/>
      <c r="H52" s="468"/>
      <c r="I52" s="468"/>
      <c r="J52" s="468"/>
      <c r="K52" s="468"/>
      <c r="L52" s="468"/>
      <c r="M52" s="468"/>
      <c r="N52" s="341"/>
      <c r="O52" s="341"/>
      <c r="P52" s="341"/>
      <c r="Q52" s="341"/>
      <c r="R52" s="345"/>
      <c r="S52" s="344"/>
      <c r="T52" s="344"/>
      <c r="U52" s="344"/>
      <c r="V52" s="344"/>
      <c r="W52" s="344"/>
      <c r="X52" s="344"/>
      <c r="Y52" s="344"/>
      <c r="Z52" s="344"/>
      <c r="AA52" s="344"/>
      <c r="AB52" s="343"/>
      <c r="AC52" s="343"/>
      <c r="AD52" s="343"/>
      <c r="AE52" s="343"/>
      <c r="AF52" s="343"/>
      <c r="AG52" s="343"/>
      <c r="AH52" s="343"/>
    </row>
    <row r="53" spans="1:34" s="342" customFormat="1">
      <c r="A53" s="468"/>
      <c r="B53" s="468"/>
      <c r="C53" s="468"/>
      <c r="D53" s="468"/>
      <c r="E53" s="468"/>
      <c r="F53" s="468"/>
      <c r="G53" s="468"/>
      <c r="H53" s="468"/>
      <c r="I53" s="468"/>
      <c r="J53" s="468"/>
      <c r="K53" s="468"/>
      <c r="L53" s="468"/>
      <c r="M53" s="468"/>
      <c r="N53" s="341"/>
      <c r="O53" s="341"/>
      <c r="P53" s="341"/>
      <c r="Q53" s="341"/>
      <c r="R53" s="345"/>
      <c r="S53" s="344"/>
      <c r="T53" s="344"/>
      <c r="U53" s="344"/>
      <c r="V53" s="344"/>
      <c r="W53" s="344"/>
      <c r="X53" s="344"/>
      <c r="Y53" s="344"/>
      <c r="Z53" s="344"/>
      <c r="AA53" s="344"/>
      <c r="AB53" s="343"/>
      <c r="AC53" s="343"/>
      <c r="AD53" s="343"/>
      <c r="AE53" s="343"/>
      <c r="AF53" s="343"/>
      <c r="AG53" s="343"/>
      <c r="AH53" s="343"/>
    </row>
    <row r="54" spans="1:34"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4"/>
      <c r="W54" s="344"/>
      <c r="X54" s="344"/>
      <c r="Y54" s="344"/>
      <c r="Z54" s="344"/>
      <c r="AA54" s="344"/>
      <c r="AB54" s="343"/>
      <c r="AC54" s="343"/>
      <c r="AD54" s="343"/>
      <c r="AE54" s="343"/>
      <c r="AF54" s="343"/>
      <c r="AG54" s="343"/>
      <c r="AH54" s="343"/>
    </row>
    <row r="55" spans="1:34"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4"/>
      <c r="W55" s="344"/>
      <c r="X55" s="344"/>
      <c r="Y55" s="344"/>
      <c r="Z55" s="344"/>
      <c r="AA55" s="344"/>
      <c r="AB55" s="343"/>
      <c r="AC55" s="343"/>
      <c r="AD55" s="343"/>
      <c r="AE55" s="343"/>
      <c r="AF55" s="343"/>
      <c r="AG55" s="343"/>
      <c r="AH55" s="343"/>
    </row>
    <row r="56" spans="1:34"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4"/>
      <c r="W56" s="344"/>
      <c r="X56" s="344"/>
      <c r="Y56" s="344"/>
      <c r="Z56" s="344"/>
      <c r="AA56" s="344"/>
      <c r="AB56" s="343"/>
      <c r="AC56" s="343"/>
      <c r="AD56" s="343"/>
      <c r="AE56" s="343"/>
      <c r="AF56" s="343"/>
      <c r="AG56" s="343"/>
      <c r="AH56" s="343"/>
    </row>
    <row r="57" spans="1:34" s="342" customFormat="1">
      <c r="A57" s="468"/>
      <c r="B57" s="468"/>
      <c r="C57" s="468"/>
      <c r="D57" s="468"/>
      <c r="E57" s="468"/>
      <c r="F57" s="468"/>
      <c r="G57" s="468"/>
      <c r="H57" s="468"/>
      <c r="I57" s="468"/>
      <c r="J57" s="468"/>
      <c r="K57" s="468"/>
      <c r="L57" s="468"/>
      <c r="M57" s="468"/>
      <c r="N57" s="341"/>
      <c r="O57" s="341"/>
      <c r="P57" s="341"/>
      <c r="Q57" s="341"/>
      <c r="R57" s="345"/>
      <c r="S57" s="344"/>
      <c r="T57" s="344"/>
      <c r="U57" s="344"/>
      <c r="V57" s="344"/>
      <c r="W57" s="344"/>
      <c r="X57" s="344"/>
      <c r="Y57" s="344"/>
      <c r="Z57" s="344"/>
      <c r="AA57" s="344"/>
      <c r="AB57" s="343"/>
      <c r="AC57" s="343"/>
      <c r="AD57" s="343"/>
      <c r="AE57" s="343"/>
      <c r="AF57" s="343"/>
      <c r="AG57" s="343"/>
      <c r="AH57" s="343"/>
    </row>
    <row r="58" spans="1:34" s="342" customFormat="1">
      <c r="A58" s="468"/>
      <c r="B58" s="468"/>
      <c r="C58" s="468"/>
      <c r="D58" s="468"/>
      <c r="E58" s="468"/>
      <c r="F58" s="468"/>
      <c r="G58" s="468"/>
      <c r="H58" s="468"/>
      <c r="I58" s="468"/>
      <c r="J58" s="468"/>
      <c r="K58" s="468"/>
      <c r="L58" s="468"/>
      <c r="M58" s="468"/>
      <c r="N58" s="341"/>
      <c r="O58" s="341"/>
      <c r="P58" s="341"/>
      <c r="Q58" s="341"/>
      <c r="R58" s="345"/>
      <c r="S58" s="344"/>
      <c r="T58" s="344"/>
      <c r="U58" s="344"/>
      <c r="V58" s="344"/>
      <c r="W58" s="344"/>
      <c r="X58" s="344"/>
      <c r="Y58" s="344"/>
      <c r="Z58" s="344"/>
      <c r="AA58" s="344"/>
      <c r="AB58" s="343"/>
      <c r="AC58" s="343"/>
      <c r="AD58" s="343"/>
      <c r="AE58" s="343"/>
      <c r="AF58" s="343"/>
      <c r="AG58" s="343"/>
      <c r="AH58" s="343"/>
    </row>
    <row r="59" spans="1:34" s="342" customFormat="1">
      <c r="A59" s="468"/>
      <c r="B59" s="468"/>
      <c r="C59" s="468"/>
      <c r="D59" s="468"/>
      <c r="E59" s="468"/>
      <c r="F59" s="468"/>
      <c r="G59" s="468"/>
      <c r="H59" s="468"/>
      <c r="I59" s="468"/>
      <c r="J59" s="468"/>
      <c r="K59" s="468"/>
      <c r="L59" s="468"/>
      <c r="M59" s="468"/>
      <c r="N59" s="341"/>
      <c r="O59" s="341"/>
      <c r="P59" s="341"/>
      <c r="Q59" s="341"/>
      <c r="R59" s="345"/>
      <c r="S59" s="344"/>
      <c r="T59" s="344"/>
      <c r="U59" s="344"/>
      <c r="V59" s="344"/>
      <c r="W59" s="344"/>
      <c r="X59" s="344"/>
      <c r="Y59" s="344"/>
      <c r="Z59" s="344"/>
      <c r="AA59" s="344"/>
      <c r="AB59" s="343"/>
      <c r="AC59" s="343"/>
      <c r="AD59" s="343"/>
      <c r="AE59" s="343"/>
      <c r="AF59" s="343"/>
      <c r="AG59" s="343"/>
      <c r="AH59" s="343"/>
    </row>
    <row r="60" spans="1:34" s="342" customFormat="1">
      <c r="A60" s="468"/>
      <c r="B60" s="468"/>
      <c r="C60" s="468"/>
      <c r="D60" s="468"/>
      <c r="E60" s="468"/>
      <c r="F60" s="468"/>
      <c r="G60" s="468"/>
      <c r="H60" s="468"/>
      <c r="I60" s="468"/>
      <c r="J60" s="468"/>
      <c r="K60" s="468"/>
      <c r="L60" s="468"/>
      <c r="M60" s="468"/>
      <c r="N60" s="341"/>
      <c r="O60" s="341"/>
      <c r="P60" s="341"/>
      <c r="Q60" s="341"/>
      <c r="R60" s="345"/>
      <c r="S60" s="344"/>
      <c r="T60" s="344"/>
      <c r="U60" s="344"/>
      <c r="V60" s="344"/>
      <c r="W60" s="344"/>
      <c r="X60" s="344"/>
      <c r="Y60" s="344"/>
      <c r="Z60" s="344"/>
      <c r="AA60" s="344"/>
      <c r="AB60" s="343"/>
      <c r="AC60" s="343"/>
      <c r="AD60" s="343"/>
      <c r="AE60" s="343"/>
      <c r="AF60" s="343"/>
      <c r="AG60" s="343"/>
      <c r="AH60" s="343"/>
    </row>
    <row r="61" spans="1:34" s="342" customFormat="1">
      <c r="A61" s="468"/>
      <c r="B61" s="468"/>
      <c r="C61" s="468"/>
      <c r="D61" s="468"/>
      <c r="E61" s="468"/>
      <c r="F61" s="468"/>
      <c r="G61" s="468"/>
      <c r="H61" s="468"/>
      <c r="I61" s="468"/>
      <c r="J61" s="468"/>
      <c r="K61" s="468"/>
      <c r="L61" s="468"/>
      <c r="M61" s="468"/>
      <c r="N61" s="341"/>
      <c r="O61" s="341"/>
      <c r="P61" s="341"/>
      <c r="Q61" s="341"/>
      <c r="R61" s="345"/>
      <c r="S61" s="344"/>
      <c r="T61" s="344"/>
      <c r="U61" s="344"/>
      <c r="V61" s="344"/>
      <c r="W61" s="344"/>
      <c r="X61" s="344"/>
      <c r="Y61" s="344"/>
      <c r="Z61" s="344"/>
      <c r="AA61" s="344"/>
      <c r="AB61" s="343"/>
      <c r="AC61" s="343"/>
      <c r="AD61" s="343"/>
      <c r="AE61" s="343"/>
      <c r="AF61" s="343"/>
      <c r="AG61" s="343"/>
      <c r="AH61" s="343"/>
    </row>
    <row r="62" spans="1:34" s="342" customFormat="1">
      <c r="A62" s="468"/>
      <c r="B62" s="468"/>
      <c r="C62" s="468"/>
      <c r="D62" s="468"/>
      <c r="E62" s="468"/>
      <c r="F62" s="468"/>
      <c r="G62" s="468"/>
      <c r="H62" s="468"/>
      <c r="I62" s="468"/>
      <c r="J62" s="468"/>
      <c r="K62" s="468"/>
      <c r="L62" s="468"/>
      <c r="M62" s="468"/>
      <c r="N62" s="341"/>
      <c r="O62" s="341"/>
      <c r="P62" s="341"/>
      <c r="Q62" s="341"/>
      <c r="R62" s="345"/>
      <c r="S62" s="344"/>
      <c r="T62" s="344"/>
      <c r="U62" s="344"/>
      <c r="V62" s="344"/>
      <c r="W62" s="344"/>
      <c r="X62" s="344"/>
      <c r="Y62" s="344"/>
      <c r="Z62" s="344"/>
      <c r="AA62" s="344"/>
      <c r="AB62" s="343"/>
      <c r="AC62" s="343"/>
      <c r="AD62" s="343"/>
      <c r="AE62" s="343"/>
      <c r="AF62" s="343"/>
      <c r="AG62" s="343"/>
      <c r="AH62" s="343"/>
    </row>
    <row r="63" spans="1:34" s="342" customFormat="1">
      <c r="A63" s="468"/>
      <c r="B63" s="468"/>
      <c r="C63" s="468"/>
      <c r="D63" s="468"/>
      <c r="E63" s="468"/>
      <c r="F63" s="468"/>
      <c r="G63" s="468"/>
      <c r="H63" s="468"/>
      <c r="I63" s="468"/>
      <c r="J63" s="468"/>
      <c r="K63" s="468"/>
      <c r="L63" s="468"/>
      <c r="M63" s="468"/>
      <c r="N63" s="341"/>
      <c r="O63" s="341"/>
      <c r="P63" s="341"/>
      <c r="Q63" s="341"/>
      <c r="R63" s="345"/>
      <c r="S63" s="344"/>
      <c r="T63" s="344"/>
      <c r="U63" s="344"/>
      <c r="V63" s="344"/>
      <c r="W63" s="344"/>
      <c r="X63" s="344"/>
      <c r="Y63" s="344"/>
      <c r="Z63" s="344"/>
      <c r="AA63" s="344"/>
      <c r="AB63" s="343"/>
      <c r="AC63" s="343"/>
      <c r="AD63" s="343"/>
      <c r="AE63" s="343"/>
      <c r="AF63" s="343"/>
      <c r="AG63" s="343"/>
      <c r="AH63" s="343"/>
    </row>
    <row r="64" spans="1:34" s="342" customFormat="1">
      <c r="A64" s="468"/>
      <c r="B64" s="468"/>
      <c r="C64" s="468"/>
      <c r="D64" s="468"/>
      <c r="E64" s="468"/>
      <c r="F64" s="468"/>
      <c r="G64" s="468"/>
      <c r="H64" s="468"/>
      <c r="I64" s="468"/>
      <c r="J64" s="468"/>
      <c r="K64" s="468"/>
      <c r="L64" s="468"/>
      <c r="M64" s="468"/>
      <c r="N64" s="341"/>
      <c r="O64" s="341"/>
      <c r="P64" s="341"/>
      <c r="Q64" s="341"/>
      <c r="R64" s="345"/>
      <c r="S64" s="344"/>
      <c r="T64" s="344"/>
      <c r="U64" s="344"/>
      <c r="V64" s="344"/>
      <c r="W64" s="344"/>
      <c r="X64" s="344"/>
      <c r="Y64" s="344"/>
      <c r="Z64" s="344"/>
      <c r="AA64" s="344"/>
      <c r="AB64" s="343"/>
      <c r="AC64" s="343"/>
      <c r="AD64" s="343"/>
      <c r="AE64" s="343"/>
      <c r="AF64" s="343"/>
      <c r="AG64" s="343"/>
      <c r="AH64" s="343"/>
    </row>
    <row r="65" spans="1:34" s="342" customFormat="1">
      <c r="A65" s="468"/>
      <c r="B65" s="468"/>
      <c r="C65" s="468"/>
      <c r="D65" s="468"/>
      <c r="E65" s="468"/>
      <c r="F65" s="468"/>
      <c r="G65" s="468"/>
      <c r="H65" s="468"/>
      <c r="I65" s="468"/>
      <c r="J65" s="468"/>
      <c r="K65" s="468"/>
      <c r="L65" s="468"/>
      <c r="M65" s="468"/>
      <c r="N65" s="341"/>
      <c r="O65" s="341"/>
      <c r="P65" s="341"/>
      <c r="Q65" s="341"/>
      <c r="R65" s="345"/>
      <c r="S65" s="344"/>
      <c r="T65" s="344"/>
      <c r="U65" s="344"/>
      <c r="V65" s="344"/>
      <c r="W65" s="344"/>
      <c r="X65" s="344"/>
      <c r="Y65" s="344"/>
      <c r="Z65" s="344"/>
      <c r="AA65" s="344"/>
      <c r="AB65" s="343"/>
      <c r="AC65" s="343"/>
      <c r="AD65" s="343"/>
      <c r="AE65" s="343"/>
      <c r="AF65" s="343"/>
      <c r="AG65" s="343"/>
      <c r="AH65" s="343"/>
    </row>
    <row r="66" spans="1:34" s="342" customFormat="1">
      <c r="A66" s="468"/>
      <c r="B66" s="468"/>
      <c r="C66" s="468"/>
      <c r="D66" s="468"/>
      <c r="E66" s="468"/>
      <c r="F66" s="468"/>
      <c r="G66" s="468"/>
      <c r="H66" s="468"/>
      <c r="I66" s="468"/>
      <c r="J66" s="468"/>
      <c r="K66" s="468"/>
      <c r="L66" s="468"/>
      <c r="M66" s="468"/>
      <c r="N66" s="341"/>
      <c r="O66" s="341"/>
      <c r="P66" s="341"/>
      <c r="Q66" s="341"/>
      <c r="R66" s="345"/>
      <c r="S66" s="344"/>
      <c r="T66" s="344"/>
      <c r="U66" s="344"/>
      <c r="V66" s="344"/>
      <c r="W66" s="344"/>
      <c r="X66" s="344"/>
      <c r="Y66" s="344"/>
      <c r="Z66" s="344"/>
      <c r="AA66" s="344"/>
      <c r="AB66" s="343"/>
      <c r="AC66" s="343"/>
      <c r="AD66" s="343"/>
      <c r="AE66" s="343"/>
      <c r="AF66" s="343"/>
      <c r="AG66" s="343"/>
      <c r="AH66" s="343"/>
    </row>
  </sheetData>
  <mergeCells count="5">
    <mergeCell ref="A15:B15"/>
    <mergeCell ref="N15:Q15"/>
    <mergeCell ref="A7:C7"/>
    <mergeCell ref="A14:F14"/>
    <mergeCell ref="K14:Q14"/>
  </mergeCells>
  <printOptions horizontalCentered="1"/>
  <pageMargins left="0.17" right="0.47" top="0.5" bottom="0.5" header="0" footer="0.2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rightToLeft="1" view="pageBreakPreview" zoomScaleNormal="100" zoomScaleSheetLayoutView="100" workbookViewId="0">
      <selection activeCell="F53" sqref="F53"/>
    </sheetView>
  </sheetViews>
  <sheetFormatPr defaultRowHeight="21"/>
  <cols>
    <col min="1" max="1" width="28.85546875" style="462" customWidth="1"/>
    <col min="2" max="7" width="12.28515625" style="462" customWidth="1"/>
    <col min="8" max="8" width="28.85546875" style="799" customWidth="1"/>
    <col min="9" max="9" width="40.140625" style="462" bestFit="1" customWidth="1"/>
    <col min="10" max="10" width="16.85546875" style="341" customWidth="1"/>
    <col min="11" max="17" width="9.140625" style="341"/>
    <col min="18" max="18" width="9.140625" style="340"/>
    <col min="19" max="27" width="9.140625" style="339"/>
    <col min="28" max="256" width="9.140625" style="337"/>
    <col min="257" max="257" width="33.140625" style="337" customWidth="1"/>
    <col min="258" max="263" width="15.140625" style="337" customWidth="1"/>
    <col min="264" max="264" width="33.5703125" style="337" customWidth="1"/>
    <col min="265" max="265" width="14.5703125" style="337" customWidth="1"/>
    <col min="266" max="266" width="16.85546875" style="337" customWidth="1"/>
    <col min="267" max="512" width="9.140625" style="337"/>
    <col min="513" max="513" width="33.140625" style="337" customWidth="1"/>
    <col min="514" max="519" width="15.140625" style="337" customWidth="1"/>
    <col min="520" max="520" width="33.5703125" style="337" customWidth="1"/>
    <col min="521" max="521" width="14.5703125" style="337" customWidth="1"/>
    <col min="522" max="522" width="16.85546875" style="337" customWidth="1"/>
    <col min="523" max="768" width="9.140625" style="337"/>
    <col min="769" max="769" width="33.140625" style="337" customWidth="1"/>
    <col min="770" max="775" width="15.140625" style="337" customWidth="1"/>
    <col min="776" max="776" width="33.5703125" style="337" customWidth="1"/>
    <col min="777" max="777" width="14.5703125" style="337" customWidth="1"/>
    <col min="778" max="778" width="16.85546875" style="337" customWidth="1"/>
    <col min="779" max="1024" width="9.140625" style="337"/>
    <col min="1025" max="1025" width="33.140625" style="337" customWidth="1"/>
    <col min="1026" max="1031" width="15.140625" style="337" customWidth="1"/>
    <col min="1032" max="1032" width="33.5703125" style="337" customWidth="1"/>
    <col min="1033" max="1033" width="14.5703125" style="337" customWidth="1"/>
    <col min="1034" max="1034" width="16.85546875" style="337" customWidth="1"/>
    <col min="1035" max="1280" width="9.140625" style="337"/>
    <col min="1281" max="1281" width="33.140625" style="337" customWidth="1"/>
    <col min="1282" max="1287" width="15.140625" style="337" customWidth="1"/>
    <col min="1288" max="1288" width="33.5703125" style="337" customWidth="1"/>
    <col min="1289" max="1289" width="14.5703125" style="337" customWidth="1"/>
    <col min="1290" max="1290" width="16.85546875" style="337" customWidth="1"/>
    <col min="1291" max="1536" width="9.140625" style="337"/>
    <col min="1537" max="1537" width="33.140625" style="337" customWidth="1"/>
    <col min="1538" max="1543" width="15.140625" style="337" customWidth="1"/>
    <col min="1544" max="1544" width="33.5703125" style="337" customWidth="1"/>
    <col min="1545" max="1545" width="14.5703125" style="337" customWidth="1"/>
    <col min="1546" max="1546" width="16.85546875" style="337" customWidth="1"/>
    <col min="1547" max="1792" width="9.140625" style="337"/>
    <col min="1793" max="1793" width="33.140625" style="337" customWidth="1"/>
    <col min="1794" max="1799" width="15.140625" style="337" customWidth="1"/>
    <col min="1800" max="1800" width="33.5703125" style="337" customWidth="1"/>
    <col min="1801" max="1801" width="14.5703125" style="337" customWidth="1"/>
    <col min="1802" max="1802" width="16.85546875" style="337" customWidth="1"/>
    <col min="1803" max="2048" width="9.140625" style="337"/>
    <col min="2049" max="2049" width="33.140625" style="337" customWidth="1"/>
    <col min="2050" max="2055" width="15.140625" style="337" customWidth="1"/>
    <col min="2056" max="2056" width="33.5703125" style="337" customWidth="1"/>
    <col min="2057" max="2057" width="14.5703125" style="337" customWidth="1"/>
    <col min="2058" max="2058" width="16.85546875" style="337" customWidth="1"/>
    <col min="2059" max="2304" width="9.140625" style="337"/>
    <col min="2305" max="2305" width="33.140625" style="337" customWidth="1"/>
    <col min="2306" max="2311" width="15.140625" style="337" customWidth="1"/>
    <col min="2312" max="2312" width="33.5703125" style="337" customWidth="1"/>
    <col min="2313" max="2313" width="14.5703125" style="337" customWidth="1"/>
    <col min="2314" max="2314" width="16.85546875" style="337" customWidth="1"/>
    <col min="2315" max="2560" width="9.140625" style="337"/>
    <col min="2561" max="2561" width="33.140625" style="337" customWidth="1"/>
    <col min="2562" max="2567" width="15.140625" style="337" customWidth="1"/>
    <col min="2568" max="2568" width="33.5703125" style="337" customWidth="1"/>
    <col min="2569" max="2569" width="14.5703125" style="337" customWidth="1"/>
    <col min="2570" max="2570" width="16.85546875" style="337" customWidth="1"/>
    <col min="2571" max="2816" width="9.140625" style="337"/>
    <col min="2817" max="2817" width="33.140625" style="337" customWidth="1"/>
    <col min="2818" max="2823" width="15.140625" style="337" customWidth="1"/>
    <col min="2824" max="2824" width="33.5703125" style="337" customWidth="1"/>
    <col min="2825" max="2825" width="14.5703125" style="337" customWidth="1"/>
    <col min="2826" max="2826" width="16.85546875" style="337" customWidth="1"/>
    <col min="2827" max="3072" width="9.140625" style="337"/>
    <col min="3073" max="3073" width="33.140625" style="337" customWidth="1"/>
    <col min="3074" max="3079" width="15.140625" style="337" customWidth="1"/>
    <col min="3080" max="3080" width="33.5703125" style="337" customWidth="1"/>
    <col min="3081" max="3081" width="14.5703125" style="337" customWidth="1"/>
    <col min="3082" max="3082" width="16.85546875" style="337" customWidth="1"/>
    <col min="3083" max="3328" width="9.140625" style="337"/>
    <col min="3329" max="3329" width="33.140625" style="337" customWidth="1"/>
    <col min="3330" max="3335" width="15.140625" style="337" customWidth="1"/>
    <col min="3336" max="3336" width="33.5703125" style="337" customWidth="1"/>
    <col min="3337" max="3337" width="14.5703125" style="337" customWidth="1"/>
    <col min="3338" max="3338" width="16.85546875" style="337" customWidth="1"/>
    <col min="3339" max="3584" width="9.140625" style="337"/>
    <col min="3585" max="3585" width="33.140625" style="337" customWidth="1"/>
    <col min="3586" max="3591" width="15.140625" style="337" customWidth="1"/>
    <col min="3592" max="3592" width="33.5703125" style="337" customWidth="1"/>
    <col min="3593" max="3593" width="14.5703125" style="337" customWidth="1"/>
    <col min="3594" max="3594" width="16.85546875" style="337" customWidth="1"/>
    <col min="3595" max="3840" width="9.140625" style="337"/>
    <col min="3841" max="3841" width="33.140625" style="337" customWidth="1"/>
    <col min="3842" max="3847" width="15.140625" style="337" customWidth="1"/>
    <col min="3848" max="3848" width="33.5703125" style="337" customWidth="1"/>
    <col min="3849" max="3849" width="14.5703125" style="337" customWidth="1"/>
    <col min="3850" max="3850" width="16.85546875" style="337" customWidth="1"/>
    <col min="3851" max="4096" width="9.140625" style="337"/>
    <col min="4097" max="4097" width="33.140625" style="337" customWidth="1"/>
    <col min="4098" max="4103" width="15.140625" style="337" customWidth="1"/>
    <col min="4104" max="4104" width="33.5703125" style="337" customWidth="1"/>
    <col min="4105" max="4105" width="14.5703125" style="337" customWidth="1"/>
    <col min="4106" max="4106" width="16.85546875" style="337" customWidth="1"/>
    <col min="4107" max="4352" width="9.140625" style="337"/>
    <col min="4353" max="4353" width="33.140625" style="337" customWidth="1"/>
    <col min="4354" max="4359" width="15.140625" style="337" customWidth="1"/>
    <col min="4360" max="4360" width="33.5703125" style="337" customWidth="1"/>
    <col min="4361" max="4361" width="14.5703125" style="337" customWidth="1"/>
    <col min="4362" max="4362" width="16.85546875" style="337" customWidth="1"/>
    <col min="4363" max="4608" width="9.140625" style="337"/>
    <col min="4609" max="4609" width="33.140625" style="337" customWidth="1"/>
    <col min="4610" max="4615" width="15.140625" style="337" customWidth="1"/>
    <col min="4616" max="4616" width="33.5703125" style="337" customWidth="1"/>
    <col min="4617" max="4617" width="14.5703125" style="337" customWidth="1"/>
    <col min="4618" max="4618" width="16.85546875" style="337" customWidth="1"/>
    <col min="4619" max="4864" width="9.140625" style="337"/>
    <col min="4865" max="4865" width="33.140625" style="337" customWidth="1"/>
    <col min="4866" max="4871" width="15.140625" style="337" customWidth="1"/>
    <col min="4872" max="4872" width="33.5703125" style="337" customWidth="1"/>
    <col min="4873" max="4873" width="14.5703125" style="337" customWidth="1"/>
    <col min="4874" max="4874" width="16.85546875" style="337" customWidth="1"/>
    <col min="4875" max="5120" width="9.140625" style="337"/>
    <col min="5121" max="5121" width="33.140625" style="337" customWidth="1"/>
    <col min="5122" max="5127" width="15.140625" style="337" customWidth="1"/>
    <col min="5128" max="5128" width="33.5703125" style="337" customWidth="1"/>
    <col min="5129" max="5129" width="14.5703125" style="337" customWidth="1"/>
    <col min="5130" max="5130" width="16.85546875" style="337" customWidth="1"/>
    <col min="5131" max="5376" width="9.140625" style="337"/>
    <col min="5377" max="5377" width="33.140625" style="337" customWidth="1"/>
    <col min="5378" max="5383" width="15.140625" style="337" customWidth="1"/>
    <col min="5384" max="5384" width="33.5703125" style="337" customWidth="1"/>
    <col min="5385" max="5385" width="14.5703125" style="337" customWidth="1"/>
    <col min="5386" max="5386" width="16.85546875" style="337" customWidth="1"/>
    <col min="5387" max="5632" width="9.140625" style="337"/>
    <col min="5633" max="5633" width="33.140625" style="337" customWidth="1"/>
    <col min="5634" max="5639" width="15.140625" style="337" customWidth="1"/>
    <col min="5640" max="5640" width="33.5703125" style="337" customWidth="1"/>
    <col min="5641" max="5641" width="14.5703125" style="337" customWidth="1"/>
    <col min="5642" max="5642" width="16.85546875" style="337" customWidth="1"/>
    <col min="5643" max="5888" width="9.140625" style="337"/>
    <col min="5889" max="5889" width="33.140625" style="337" customWidth="1"/>
    <col min="5890" max="5895" width="15.140625" style="337" customWidth="1"/>
    <col min="5896" max="5896" width="33.5703125" style="337" customWidth="1"/>
    <col min="5897" max="5897" width="14.5703125" style="337" customWidth="1"/>
    <col min="5898" max="5898" width="16.85546875" style="337" customWidth="1"/>
    <col min="5899" max="6144" width="9.140625" style="337"/>
    <col min="6145" max="6145" width="33.140625" style="337" customWidth="1"/>
    <col min="6146" max="6151" width="15.140625" style="337" customWidth="1"/>
    <col min="6152" max="6152" width="33.5703125" style="337" customWidth="1"/>
    <col min="6153" max="6153" width="14.5703125" style="337" customWidth="1"/>
    <col min="6154" max="6154" width="16.85546875" style="337" customWidth="1"/>
    <col min="6155" max="6400" width="9.140625" style="337"/>
    <col min="6401" max="6401" width="33.140625" style="337" customWidth="1"/>
    <col min="6402" max="6407" width="15.140625" style="337" customWidth="1"/>
    <col min="6408" max="6408" width="33.5703125" style="337" customWidth="1"/>
    <col min="6409" max="6409" width="14.5703125" style="337" customWidth="1"/>
    <col min="6410" max="6410" width="16.85546875" style="337" customWidth="1"/>
    <col min="6411" max="6656" width="9.140625" style="337"/>
    <col min="6657" max="6657" width="33.140625" style="337" customWidth="1"/>
    <col min="6658" max="6663" width="15.140625" style="337" customWidth="1"/>
    <col min="6664" max="6664" width="33.5703125" style="337" customWidth="1"/>
    <col min="6665" max="6665" width="14.5703125" style="337" customWidth="1"/>
    <col min="6666" max="6666" width="16.85546875" style="337" customWidth="1"/>
    <col min="6667" max="6912" width="9.140625" style="337"/>
    <col min="6913" max="6913" width="33.140625" style="337" customWidth="1"/>
    <col min="6914" max="6919" width="15.140625" style="337" customWidth="1"/>
    <col min="6920" max="6920" width="33.5703125" style="337" customWidth="1"/>
    <col min="6921" max="6921" width="14.5703125" style="337" customWidth="1"/>
    <col min="6922" max="6922" width="16.85546875" style="337" customWidth="1"/>
    <col min="6923" max="7168" width="9.140625" style="337"/>
    <col min="7169" max="7169" width="33.140625" style="337" customWidth="1"/>
    <col min="7170" max="7175" width="15.140625" style="337" customWidth="1"/>
    <col min="7176" max="7176" width="33.5703125" style="337" customWidth="1"/>
    <col min="7177" max="7177" width="14.5703125" style="337" customWidth="1"/>
    <col min="7178" max="7178" width="16.85546875" style="337" customWidth="1"/>
    <col min="7179" max="7424" width="9.140625" style="337"/>
    <col min="7425" max="7425" width="33.140625" style="337" customWidth="1"/>
    <col min="7426" max="7431" width="15.140625" style="337" customWidth="1"/>
    <col min="7432" max="7432" width="33.5703125" style="337" customWidth="1"/>
    <col min="7433" max="7433" width="14.5703125" style="337" customWidth="1"/>
    <col min="7434" max="7434" width="16.85546875" style="337" customWidth="1"/>
    <col min="7435" max="7680" width="9.140625" style="337"/>
    <col min="7681" max="7681" width="33.140625" style="337" customWidth="1"/>
    <col min="7682" max="7687" width="15.140625" style="337" customWidth="1"/>
    <col min="7688" max="7688" width="33.5703125" style="337" customWidth="1"/>
    <col min="7689" max="7689" width="14.5703125" style="337" customWidth="1"/>
    <col min="7690" max="7690" width="16.85546875" style="337" customWidth="1"/>
    <col min="7691" max="7936" width="9.140625" style="337"/>
    <col min="7937" max="7937" width="33.140625" style="337" customWidth="1"/>
    <col min="7938" max="7943" width="15.140625" style="337" customWidth="1"/>
    <col min="7944" max="7944" width="33.5703125" style="337" customWidth="1"/>
    <col min="7945" max="7945" width="14.5703125" style="337" customWidth="1"/>
    <col min="7946" max="7946" width="16.85546875" style="337" customWidth="1"/>
    <col min="7947" max="8192" width="9.140625" style="337"/>
    <col min="8193" max="8193" width="33.140625" style="337" customWidth="1"/>
    <col min="8194" max="8199" width="15.140625" style="337" customWidth="1"/>
    <col min="8200" max="8200" width="33.5703125" style="337" customWidth="1"/>
    <col min="8201" max="8201" width="14.5703125" style="337" customWidth="1"/>
    <col min="8202" max="8202" width="16.85546875" style="337" customWidth="1"/>
    <col min="8203" max="8448" width="9.140625" style="337"/>
    <col min="8449" max="8449" width="33.140625" style="337" customWidth="1"/>
    <col min="8450" max="8455" width="15.140625" style="337" customWidth="1"/>
    <col min="8456" max="8456" width="33.5703125" style="337" customWidth="1"/>
    <col min="8457" max="8457" width="14.5703125" style="337" customWidth="1"/>
    <col min="8458" max="8458" width="16.85546875" style="337" customWidth="1"/>
    <col min="8459" max="8704" width="9.140625" style="337"/>
    <col min="8705" max="8705" width="33.140625" style="337" customWidth="1"/>
    <col min="8706" max="8711" width="15.140625" style="337" customWidth="1"/>
    <col min="8712" max="8712" width="33.5703125" style="337" customWidth="1"/>
    <col min="8713" max="8713" width="14.5703125" style="337" customWidth="1"/>
    <col min="8714" max="8714" width="16.85546875" style="337" customWidth="1"/>
    <col min="8715" max="8960" width="9.140625" style="337"/>
    <col min="8961" max="8961" width="33.140625" style="337" customWidth="1"/>
    <col min="8962" max="8967" width="15.140625" style="337" customWidth="1"/>
    <col min="8968" max="8968" width="33.5703125" style="337" customWidth="1"/>
    <col min="8969" max="8969" width="14.5703125" style="337" customWidth="1"/>
    <col min="8970" max="8970" width="16.85546875" style="337" customWidth="1"/>
    <col min="8971" max="9216" width="9.140625" style="337"/>
    <col min="9217" max="9217" width="33.140625" style="337" customWidth="1"/>
    <col min="9218" max="9223" width="15.140625" style="337" customWidth="1"/>
    <col min="9224" max="9224" width="33.5703125" style="337" customWidth="1"/>
    <col min="9225" max="9225" width="14.5703125" style="337" customWidth="1"/>
    <col min="9226" max="9226" width="16.85546875" style="337" customWidth="1"/>
    <col min="9227" max="9472" width="9.140625" style="337"/>
    <col min="9473" max="9473" width="33.140625" style="337" customWidth="1"/>
    <col min="9474" max="9479" width="15.140625" style="337" customWidth="1"/>
    <col min="9480" max="9480" width="33.5703125" style="337" customWidth="1"/>
    <col min="9481" max="9481" width="14.5703125" style="337" customWidth="1"/>
    <col min="9482" max="9482" width="16.85546875" style="337" customWidth="1"/>
    <col min="9483" max="9728" width="9.140625" style="337"/>
    <col min="9729" max="9729" width="33.140625" style="337" customWidth="1"/>
    <col min="9730" max="9735" width="15.140625" style="337" customWidth="1"/>
    <col min="9736" max="9736" width="33.5703125" style="337" customWidth="1"/>
    <col min="9737" max="9737" width="14.5703125" style="337" customWidth="1"/>
    <col min="9738" max="9738" width="16.85546875" style="337" customWidth="1"/>
    <col min="9739" max="9984" width="9.140625" style="337"/>
    <col min="9985" max="9985" width="33.140625" style="337" customWidth="1"/>
    <col min="9986" max="9991" width="15.140625" style="337" customWidth="1"/>
    <col min="9992" max="9992" width="33.5703125" style="337" customWidth="1"/>
    <col min="9993" max="9993" width="14.5703125" style="337" customWidth="1"/>
    <col min="9994" max="9994" width="16.85546875" style="337" customWidth="1"/>
    <col min="9995" max="10240" width="9.140625" style="337"/>
    <col min="10241" max="10241" width="33.140625" style="337" customWidth="1"/>
    <col min="10242" max="10247" width="15.140625" style="337" customWidth="1"/>
    <col min="10248" max="10248" width="33.5703125" style="337" customWidth="1"/>
    <col min="10249" max="10249" width="14.5703125" style="337" customWidth="1"/>
    <col min="10250" max="10250" width="16.85546875" style="337" customWidth="1"/>
    <col min="10251" max="10496" width="9.140625" style="337"/>
    <col min="10497" max="10497" width="33.140625" style="337" customWidth="1"/>
    <col min="10498" max="10503" width="15.140625" style="337" customWidth="1"/>
    <col min="10504" max="10504" width="33.5703125" style="337" customWidth="1"/>
    <col min="10505" max="10505" width="14.5703125" style="337" customWidth="1"/>
    <col min="10506" max="10506" width="16.85546875" style="337" customWidth="1"/>
    <col min="10507" max="10752" width="9.140625" style="337"/>
    <col min="10753" max="10753" width="33.140625" style="337" customWidth="1"/>
    <col min="10754" max="10759" width="15.140625" style="337" customWidth="1"/>
    <col min="10760" max="10760" width="33.5703125" style="337" customWidth="1"/>
    <col min="10761" max="10761" width="14.5703125" style="337" customWidth="1"/>
    <col min="10762" max="10762" width="16.85546875" style="337" customWidth="1"/>
    <col min="10763" max="11008" width="9.140625" style="337"/>
    <col min="11009" max="11009" width="33.140625" style="337" customWidth="1"/>
    <col min="11010" max="11015" width="15.140625" style="337" customWidth="1"/>
    <col min="11016" max="11016" width="33.5703125" style="337" customWidth="1"/>
    <col min="11017" max="11017" width="14.5703125" style="337" customWidth="1"/>
    <col min="11018" max="11018" width="16.85546875" style="337" customWidth="1"/>
    <col min="11019" max="11264" width="9.140625" style="337"/>
    <col min="11265" max="11265" width="33.140625" style="337" customWidth="1"/>
    <col min="11266" max="11271" width="15.140625" style="337" customWidth="1"/>
    <col min="11272" max="11272" width="33.5703125" style="337" customWidth="1"/>
    <col min="11273" max="11273" width="14.5703125" style="337" customWidth="1"/>
    <col min="11274" max="11274" width="16.85546875" style="337" customWidth="1"/>
    <col min="11275" max="11520" width="9.140625" style="337"/>
    <col min="11521" max="11521" width="33.140625" style="337" customWidth="1"/>
    <col min="11522" max="11527" width="15.140625" style="337" customWidth="1"/>
    <col min="11528" max="11528" width="33.5703125" style="337" customWidth="1"/>
    <col min="11529" max="11529" width="14.5703125" style="337" customWidth="1"/>
    <col min="11530" max="11530" width="16.85546875" style="337" customWidth="1"/>
    <col min="11531" max="11776" width="9.140625" style="337"/>
    <col min="11777" max="11777" width="33.140625" style="337" customWidth="1"/>
    <col min="11778" max="11783" width="15.140625" style="337" customWidth="1"/>
    <col min="11784" max="11784" width="33.5703125" style="337" customWidth="1"/>
    <col min="11785" max="11785" width="14.5703125" style="337" customWidth="1"/>
    <col min="11786" max="11786" width="16.85546875" style="337" customWidth="1"/>
    <col min="11787" max="12032" width="9.140625" style="337"/>
    <col min="12033" max="12033" width="33.140625" style="337" customWidth="1"/>
    <col min="12034" max="12039" width="15.140625" style="337" customWidth="1"/>
    <col min="12040" max="12040" width="33.5703125" style="337" customWidth="1"/>
    <col min="12041" max="12041" width="14.5703125" style="337" customWidth="1"/>
    <col min="12042" max="12042" width="16.85546875" style="337" customWidth="1"/>
    <col min="12043" max="12288" width="9.140625" style="337"/>
    <col min="12289" max="12289" width="33.140625" style="337" customWidth="1"/>
    <col min="12290" max="12295" width="15.140625" style="337" customWidth="1"/>
    <col min="12296" max="12296" width="33.5703125" style="337" customWidth="1"/>
    <col min="12297" max="12297" width="14.5703125" style="337" customWidth="1"/>
    <col min="12298" max="12298" width="16.85546875" style="337" customWidth="1"/>
    <col min="12299" max="12544" width="9.140625" style="337"/>
    <col min="12545" max="12545" width="33.140625" style="337" customWidth="1"/>
    <col min="12546" max="12551" width="15.140625" style="337" customWidth="1"/>
    <col min="12552" max="12552" width="33.5703125" style="337" customWidth="1"/>
    <col min="12553" max="12553" width="14.5703125" style="337" customWidth="1"/>
    <col min="12554" max="12554" width="16.85546875" style="337" customWidth="1"/>
    <col min="12555" max="12800" width="9.140625" style="337"/>
    <col min="12801" max="12801" width="33.140625" style="337" customWidth="1"/>
    <col min="12802" max="12807" width="15.140625" style="337" customWidth="1"/>
    <col min="12808" max="12808" width="33.5703125" style="337" customWidth="1"/>
    <col min="12809" max="12809" width="14.5703125" style="337" customWidth="1"/>
    <col min="12810" max="12810" width="16.85546875" style="337" customWidth="1"/>
    <col min="12811" max="13056" width="9.140625" style="337"/>
    <col min="13057" max="13057" width="33.140625" style="337" customWidth="1"/>
    <col min="13058" max="13063" width="15.140625" style="337" customWidth="1"/>
    <col min="13064" max="13064" width="33.5703125" style="337" customWidth="1"/>
    <col min="13065" max="13065" width="14.5703125" style="337" customWidth="1"/>
    <col min="13066" max="13066" width="16.85546875" style="337" customWidth="1"/>
    <col min="13067" max="13312" width="9.140625" style="337"/>
    <col min="13313" max="13313" width="33.140625" style="337" customWidth="1"/>
    <col min="13314" max="13319" width="15.140625" style="337" customWidth="1"/>
    <col min="13320" max="13320" width="33.5703125" style="337" customWidth="1"/>
    <col min="13321" max="13321" width="14.5703125" style="337" customWidth="1"/>
    <col min="13322" max="13322" width="16.85546875" style="337" customWidth="1"/>
    <col min="13323" max="13568" width="9.140625" style="337"/>
    <col min="13569" max="13569" width="33.140625" style="337" customWidth="1"/>
    <col min="13570" max="13575" width="15.140625" style="337" customWidth="1"/>
    <col min="13576" max="13576" width="33.5703125" style="337" customWidth="1"/>
    <col min="13577" max="13577" width="14.5703125" style="337" customWidth="1"/>
    <col min="13578" max="13578" width="16.85546875" style="337" customWidth="1"/>
    <col min="13579" max="13824" width="9.140625" style="337"/>
    <col min="13825" max="13825" width="33.140625" style="337" customWidth="1"/>
    <col min="13826" max="13831" width="15.140625" style="337" customWidth="1"/>
    <col min="13832" max="13832" width="33.5703125" style="337" customWidth="1"/>
    <col min="13833" max="13833" width="14.5703125" style="337" customWidth="1"/>
    <col min="13834" max="13834" width="16.85546875" style="337" customWidth="1"/>
    <col min="13835" max="14080" width="9.140625" style="337"/>
    <col min="14081" max="14081" width="33.140625" style="337" customWidth="1"/>
    <col min="14082" max="14087" width="15.140625" style="337" customWidth="1"/>
    <col min="14088" max="14088" width="33.5703125" style="337" customWidth="1"/>
    <col min="14089" max="14089" width="14.5703125" style="337" customWidth="1"/>
    <col min="14090" max="14090" width="16.85546875" style="337" customWidth="1"/>
    <col min="14091" max="14336" width="9.140625" style="337"/>
    <col min="14337" max="14337" width="33.140625" style="337" customWidth="1"/>
    <col min="14338" max="14343" width="15.140625" style="337" customWidth="1"/>
    <col min="14344" max="14344" width="33.5703125" style="337" customWidth="1"/>
    <col min="14345" max="14345" width="14.5703125" style="337" customWidth="1"/>
    <col min="14346" max="14346" width="16.85546875" style="337" customWidth="1"/>
    <col min="14347" max="14592" width="9.140625" style="337"/>
    <col min="14593" max="14593" width="33.140625" style="337" customWidth="1"/>
    <col min="14594" max="14599" width="15.140625" style="337" customWidth="1"/>
    <col min="14600" max="14600" width="33.5703125" style="337" customWidth="1"/>
    <col min="14601" max="14601" width="14.5703125" style="337" customWidth="1"/>
    <col min="14602" max="14602" width="16.85546875" style="337" customWidth="1"/>
    <col min="14603" max="14848" width="9.140625" style="337"/>
    <col min="14849" max="14849" width="33.140625" style="337" customWidth="1"/>
    <col min="14850" max="14855" width="15.140625" style="337" customWidth="1"/>
    <col min="14856" max="14856" width="33.5703125" style="337" customWidth="1"/>
    <col min="14857" max="14857" width="14.5703125" style="337" customWidth="1"/>
    <col min="14858" max="14858" width="16.85546875" style="337" customWidth="1"/>
    <col min="14859" max="15104" width="9.140625" style="337"/>
    <col min="15105" max="15105" width="33.140625" style="337" customWidth="1"/>
    <col min="15106" max="15111" width="15.140625" style="337" customWidth="1"/>
    <col min="15112" max="15112" width="33.5703125" style="337" customWidth="1"/>
    <col min="15113" max="15113" width="14.5703125" style="337" customWidth="1"/>
    <col min="15114" max="15114" width="16.85546875" style="337" customWidth="1"/>
    <col min="15115" max="15360" width="9.140625" style="337"/>
    <col min="15361" max="15361" width="33.140625" style="337" customWidth="1"/>
    <col min="15362" max="15367" width="15.140625" style="337" customWidth="1"/>
    <col min="15368" max="15368" width="33.5703125" style="337" customWidth="1"/>
    <col min="15369" max="15369" width="14.5703125" style="337" customWidth="1"/>
    <col min="15370" max="15370" width="16.85546875" style="337" customWidth="1"/>
    <col min="15371" max="15616" width="9.140625" style="337"/>
    <col min="15617" max="15617" width="33.140625" style="337" customWidth="1"/>
    <col min="15618" max="15623" width="15.140625" style="337" customWidth="1"/>
    <col min="15624" max="15624" width="33.5703125" style="337" customWidth="1"/>
    <col min="15625" max="15625" width="14.5703125" style="337" customWidth="1"/>
    <col min="15626" max="15626" width="16.85546875" style="337" customWidth="1"/>
    <col min="15627" max="15872" width="9.140625" style="337"/>
    <col min="15873" max="15873" width="33.140625" style="337" customWidth="1"/>
    <col min="15874" max="15879" width="15.140625" style="337" customWidth="1"/>
    <col min="15880" max="15880" width="33.5703125" style="337" customWidth="1"/>
    <col min="15881" max="15881" width="14.5703125" style="337" customWidth="1"/>
    <col min="15882" max="15882" width="16.85546875" style="337" customWidth="1"/>
    <col min="15883" max="16128" width="9.140625" style="337"/>
    <col min="16129" max="16129" width="33.140625" style="337" customWidth="1"/>
    <col min="16130" max="16135" width="15.140625" style="337" customWidth="1"/>
    <col min="16136" max="16136" width="33.5703125" style="337" customWidth="1"/>
    <col min="16137" max="16137" width="14.5703125" style="337" customWidth="1"/>
    <col min="16138" max="16138" width="16.85546875" style="337" customWidth="1"/>
    <col min="16139" max="16384" width="9.140625" style="337"/>
  </cols>
  <sheetData>
    <row r="1" spans="1:27" ht="52.5" customHeight="1">
      <c r="I1" s="800"/>
    </row>
    <row r="2" spans="1:27" s="407" customFormat="1" ht="28.5" customHeight="1">
      <c r="A2" s="823" t="s">
        <v>729</v>
      </c>
      <c r="B2" s="823"/>
      <c r="C2" s="823"/>
      <c r="D2" s="823"/>
      <c r="E2" s="823"/>
      <c r="F2" s="823"/>
      <c r="G2" s="823"/>
      <c r="H2" s="823"/>
      <c r="I2" s="477"/>
      <c r="J2" s="791"/>
      <c r="K2" s="376"/>
      <c r="L2" s="376"/>
      <c r="M2" s="376"/>
      <c r="N2" s="376"/>
      <c r="O2" s="376"/>
      <c r="P2" s="376"/>
      <c r="Q2" s="376"/>
      <c r="R2" s="404"/>
      <c r="S2" s="403"/>
      <c r="T2" s="403"/>
      <c r="U2" s="403"/>
      <c r="V2" s="403"/>
      <c r="W2" s="403"/>
      <c r="X2" s="403"/>
      <c r="Y2" s="403"/>
      <c r="Z2" s="403"/>
      <c r="AA2" s="403"/>
    </row>
    <row r="3" spans="1:27" s="402" customFormat="1" ht="15.75" customHeight="1">
      <c r="A3" s="823" t="s">
        <v>730</v>
      </c>
      <c r="B3" s="823"/>
      <c r="C3" s="823"/>
      <c r="D3" s="823"/>
      <c r="E3" s="823"/>
      <c r="F3" s="823"/>
      <c r="G3" s="823"/>
      <c r="H3" s="823"/>
      <c r="I3" s="477"/>
      <c r="J3" s="791"/>
      <c r="K3" s="376"/>
      <c r="L3" s="376"/>
      <c r="M3" s="376"/>
      <c r="N3" s="376"/>
      <c r="O3" s="376"/>
      <c r="P3" s="376"/>
      <c r="Q3" s="376"/>
      <c r="R3" s="404"/>
      <c r="S3" s="403"/>
      <c r="T3" s="403"/>
      <c r="U3" s="403"/>
      <c r="V3" s="403"/>
      <c r="W3" s="403"/>
      <c r="X3" s="403"/>
      <c r="Y3" s="403"/>
      <c r="Z3" s="403"/>
      <c r="AA3" s="403"/>
    </row>
    <row r="4" spans="1:27" s="402" customFormat="1" ht="16.5" customHeight="1">
      <c r="A4" s="823" t="s">
        <v>2</v>
      </c>
      <c r="B4" s="823"/>
      <c r="C4" s="823"/>
      <c r="D4" s="823"/>
      <c r="E4" s="823"/>
      <c r="F4" s="823"/>
      <c r="G4" s="823"/>
      <c r="H4" s="823"/>
      <c r="I4" s="477"/>
      <c r="J4" s="791"/>
      <c r="K4" s="376"/>
      <c r="L4" s="376"/>
      <c r="M4" s="376"/>
      <c r="N4" s="376"/>
      <c r="O4" s="376"/>
      <c r="P4" s="376"/>
      <c r="Q4" s="376"/>
      <c r="R4" s="404"/>
      <c r="S4" s="403"/>
      <c r="T4" s="403"/>
      <c r="U4" s="403"/>
      <c r="V4" s="403"/>
      <c r="W4" s="403"/>
      <c r="X4" s="403"/>
      <c r="Y4" s="403"/>
      <c r="Z4" s="403"/>
      <c r="AA4" s="403"/>
    </row>
    <row r="5" spans="1:27" s="366" customFormat="1" ht="16.5" customHeight="1">
      <c r="A5" s="633" t="s">
        <v>731</v>
      </c>
      <c r="B5" s="462"/>
      <c r="C5" s="462"/>
      <c r="D5" s="462"/>
      <c r="E5" s="462"/>
      <c r="F5" s="462"/>
      <c r="G5" s="462"/>
      <c r="H5" s="801"/>
      <c r="I5" s="462"/>
      <c r="J5" s="341"/>
      <c r="K5" s="790"/>
      <c r="L5" s="790"/>
      <c r="M5" s="790"/>
      <c r="N5" s="341"/>
      <c r="O5" s="341"/>
      <c r="P5" s="341"/>
      <c r="Q5" s="341"/>
      <c r="R5" s="345"/>
      <c r="S5" s="344"/>
      <c r="T5" s="344"/>
      <c r="U5" s="344"/>
      <c r="V5" s="344"/>
      <c r="W5" s="344"/>
      <c r="X5" s="344"/>
      <c r="Y5" s="344"/>
      <c r="Z5" s="344"/>
      <c r="AA5" s="344"/>
    </row>
    <row r="6" spans="1:27" s="793" customFormat="1" ht="21" customHeight="1">
      <c r="A6" s="824" t="s">
        <v>300</v>
      </c>
      <c r="B6" s="830">
        <v>2014</v>
      </c>
      <c r="C6" s="824"/>
      <c r="D6" s="899">
        <v>2015</v>
      </c>
      <c r="E6" s="899"/>
      <c r="F6" s="899">
        <v>2016</v>
      </c>
      <c r="G6" s="899"/>
      <c r="H6" s="890" t="s">
        <v>78</v>
      </c>
      <c r="I6" s="477"/>
      <c r="J6" s="263"/>
      <c r="K6" s="792"/>
      <c r="L6" s="792"/>
      <c r="M6" s="792"/>
      <c r="N6" s="263"/>
      <c r="O6" s="263"/>
      <c r="P6" s="263"/>
      <c r="Q6" s="263"/>
      <c r="R6" s="365"/>
      <c r="S6" s="364"/>
      <c r="T6" s="364"/>
      <c r="U6" s="364"/>
      <c r="V6" s="364"/>
      <c r="W6" s="364"/>
      <c r="X6" s="364"/>
      <c r="Y6" s="364"/>
      <c r="Z6" s="364"/>
      <c r="AA6" s="364"/>
    </row>
    <row r="7" spans="1:27" s="362" customFormat="1" ht="58.5" customHeight="1">
      <c r="A7" s="824"/>
      <c r="B7" s="789" t="s">
        <v>732</v>
      </c>
      <c r="C7" s="804" t="s">
        <v>733</v>
      </c>
      <c r="D7" s="789" t="s">
        <v>732</v>
      </c>
      <c r="E7" s="804" t="s">
        <v>733</v>
      </c>
      <c r="F7" s="789" t="s">
        <v>732</v>
      </c>
      <c r="G7" s="804" t="s">
        <v>733</v>
      </c>
      <c r="H7" s="892"/>
      <c r="I7" s="477"/>
      <c r="J7" s="263"/>
      <c r="K7" s="792"/>
      <c r="L7" s="792"/>
      <c r="M7" s="792"/>
      <c r="N7" s="263"/>
      <c r="O7" s="263"/>
      <c r="P7" s="263"/>
      <c r="Q7" s="263"/>
      <c r="R7" s="365"/>
      <c r="S7" s="364"/>
      <c r="T7" s="364"/>
      <c r="U7" s="364"/>
      <c r="V7" s="364"/>
      <c r="W7" s="364"/>
      <c r="X7" s="364"/>
      <c r="Y7" s="364"/>
      <c r="Z7" s="364"/>
      <c r="AA7" s="364"/>
    </row>
    <row r="8" spans="1:27" s="457" customFormat="1" ht="15.95" customHeight="1">
      <c r="A8" s="805" t="s">
        <v>734</v>
      </c>
      <c r="B8" s="677"/>
      <c r="C8" s="677"/>
      <c r="D8" s="677"/>
      <c r="E8" s="677"/>
      <c r="F8" s="677"/>
      <c r="G8" s="677"/>
      <c r="H8" s="806" t="s">
        <v>735</v>
      </c>
      <c r="I8" s="788"/>
      <c r="J8" s="794"/>
      <c r="K8" s="358"/>
      <c r="L8" s="358"/>
      <c r="M8" s="358"/>
      <c r="N8" s="358"/>
      <c r="O8" s="358"/>
      <c r="P8" s="358"/>
      <c r="Q8" s="358"/>
      <c r="R8" s="357"/>
      <c r="S8" s="356"/>
      <c r="T8" s="356"/>
      <c r="U8" s="356"/>
      <c r="V8" s="356"/>
      <c r="W8" s="356"/>
      <c r="X8" s="356"/>
      <c r="Y8" s="356"/>
      <c r="Z8" s="356"/>
      <c r="AA8" s="356"/>
    </row>
    <row r="9" spans="1:27" s="457" customFormat="1" ht="15.95" customHeight="1">
      <c r="A9" s="712" t="s">
        <v>721</v>
      </c>
      <c r="B9" s="807">
        <v>7</v>
      </c>
      <c r="C9" s="807">
        <v>49</v>
      </c>
      <c r="D9" s="807">
        <v>8</v>
      </c>
      <c r="E9" s="807">
        <v>49</v>
      </c>
      <c r="F9" s="807">
        <v>8</v>
      </c>
      <c r="G9" s="807">
        <v>49</v>
      </c>
      <c r="H9" s="808" t="s">
        <v>736</v>
      </c>
      <c r="I9" s="788"/>
      <c r="J9" s="794"/>
      <c r="K9" s="358"/>
      <c r="L9" s="358"/>
      <c r="M9" s="358"/>
      <c r="N9" s="358"/>
      <c r="O9" s="358"/>
      <c r="P9" s="358"/>
      <c r="Q9" s="358"/>
      <c r="R9" s="357"/>
      <c r="S9" s="356"/>
      <c r="T9" s="356"/>
      <c r="U9" s="356"/>
      <c r="V9" s="356"/>
      <c r="W9" s="356"/>
      <c r="X9" s="356"/>
      <c r="Y9" s="356"/>
      <c r="Z9" s="356"/>
      <c r="AA9" s="356"/>
    </row>
    <row r="10" spans="1:27" s="457" customFormat="1" ht="15.95" customHeight="1">
      <c r="A10" s="682" t="s">
        <v>280</v>
      </c>
      <c r="B10" s="677">
        <v>5</v>
      </c>
      <c r="C10" s="677">
        <v>26</v>
      </c>
      <c r="D10" s="677">
        <v>5</v>
      </c>
      <c r="E10" s="677">
        <v>26</v>
      </c>
      <c r="F10" s="677">
        <v>5</v>
      </c>
      <c r="G10" s="677">
        <v>26</v>
      </c>
      <c r="H10" s="806" t="s">
        <v>279</v>
      </c>
      <c r="I10" s="788"/>
      <c r="J10" s="794"/>
      <c r="K10" s="358"/>
      <c r="L10" s="358"/>
      <c r="M10" s="358"/>
      <c r="N10" s="358"/>
      <c r="O10" s="358"/>
      <c r="P10" s="358"/>
      <c r="Q10" s="358"/>
      <c r="R10" s="357"/>
      <c r="S10" s="356"/>
      <c r="T10" s="356"/>
      <c r="U10" s="356"/>
      <c r="V10" s="356"/>
      <c r="W10" s="356"/>
      <c r="X10" s="356"/>
      <c r="Y10" s="356"/>
      <c r="Z10" s="356"/>
      <c r="AA10" s="356"/>
    </row>
    <row r="11" spans="1:27" s="457" customFormat="1" ht="15.95" customHeight="1">
      <c r="A11" s="712" t="s">
        <v>278</v>
      </c>
      <c r="B11" s="807">
        <v>10</v>
      </c>
      <c r="C11" s="807">
        <v>161</v>
      </c>
      <c r="D11" s="807">
        <v>11</v>
      </c>
      <c r="E11" s="807">
        <v>155</v>
      </c>
      <c r="F11" s="807">
        <v>11</v>
      </c>
      <c r="G11" s="807">
        <v>155</v>
      </c>
      <c r="H11" s="808" t="s">
        <v>277</v>
      </c>
      <c r="I11" s="788"/>
      <c r="J11" s="794"/>
      <c r="K11" s="358"/>
      <c r="L11" s="358"/>
      <c r="M11" s="358"/>
      <c r="N11" s="358"/>
      <c r="O11" s="358"/>
      <c r="P11" s="358"/>
      <c r="Q11" s="358"/>
      <c r="R11" s="357"/>
      <c r="S11" s="356"/>
      <c r="T11" s="356"/>
      <c r="U11" s="356"/>
      <c r="V11" s="356"/>
      <c r="W11" s="356"/>
      <c r="X11" s="356"/>
      <c r="Y11" s="356"/>
      <c r="Z11" s="356"/>
      <c r="AA11" s="356"/>
    </row>
    <row r="12" spans="1:27" s="457" customFormat="1" ht="15.95" customHeight="1">
      <c r="A12" s="682" t="s">
        <v>276</v>
      </c>
      <c r="B12" s="677">
        <v>30</v>
      </c>
      <c r="C12" s="677">
        <v>65</v>
      </c>
      <c r="D12" s="677">
        <v>31</v>
      </c>
      <c r="E12" s="677">
        <v>65</v>
      </c>
      <c r="F12" s="677">
        <v>37</v>
      </c>
      <c r="G12" s="677">
        <v>65</v>
      </c>
      <c r="H12" s="806" t="s">
        <v>275</v>
      </c>
      <c r="I12" s="788"/>
      <c r="J12" s="794"/>
      <c r="K12" s="358"/>
      <c r="L12" s="358"/>
      <c r="M12" s="358"/>
      <c r="N12" s="358"/>
      <c r="O12" s="358"/>
      <c r="P12" s="358"/>
      <c r="Q12" s="358"/>
      <c r="R12" s="357"/>
      <c r="S12" s="356"/>
      <c r="T12" s="356"/>
      <c r="U12" s="356"/>
      <c r="V12" s="356"/>
      <c r="W12" s="356"/>
      <c r="X12" s="356"/>
      <c r="Y12" s="356"/>
      <c r="Z12" s="356"/>
      <c r="AA12" s="356"/>
    </row>
    <row r="13" spans="1:27" s="457" customFormat="1" ht="15.95" customHeight="1">
      <c r="A13" s="712" t="s">
        <v>737</v>
      </c>
      <c r="B13" s="807">
        <v>22</v>
      </c>
      <c r="C13" s="807">
        <v>96</v>
      </c>
      <c r="D13" s="807">
        <v>23</v>
      </c>
      <c r="E13" s="807">
        <v>94</v>
      </c>
      <c r="F13" s="807">
        <v>26</v>
      </c>
      <c r="G13" s="807">
        <v>92</v>
      </c>
      <c r="H13" s="808" t="s">
        <v>738</v>
      </c>
      <c r="I13" s="788"/>
      <c r="J13" s="794"/>
      <c r="K13" s="358"/>
      <c r="L13" s="358"/>
      <c r="M13" s="358"/>
      <c r="N13" s="358"/>
      <c r="O13" s="358"/>
      <c r="P13" s="358"/>
      <c r="Q13" s="358"/>
      <c r="R13" s="357"/>
      <c r="S13" s="356"/>
      <c r="T13" s="356"/>
      <c r="U13" s="356"/>
      <c r="V13" s="356"/>
      <c r="W13" s="356"/>
      <c r="X13" s="356"/>
      <c r="Y13" s="356"/>
      <c r="Z13" s="356"/>
      <c r="AA13" s="356"/>
    </row>
    <row r="14" spans="1:27" s="457" customFormat="1" ht="15.95" customHeight="1">
      <c r="A14" s="737" t="s">
        <v>41</v>
      </c>
      <c r="B14" s="744">
        <f>SUM(B9:B13)</f>
        <v>74</v>
      </c>
      <c r="C14" s="744">
        <f>SUM(C9:C13)</f>
        <v>397</v>
      </c>
      <c r="D14" s="744">
        <v>78</v>
      </c>
      <c r="E14" s="744">
        <f>SUM(E9:E13)</f>
        <v>389</v>
      </c>
      <c r="F14" s="744">
        <f>SUM(F9:F13)</f>
        <v>87</v>
      </c>
      <c r="G14" s="744">
        <f>SUM(G9:G13)</f>
        <v>387</v>
      </c>
      <c r="H14" s="809" t="s">
        <v>42</v>
      </c>
      <c r="I14" s="802"/>
      <c r="J14" s="794"/>
      <c r="K14" s="358"/>
      <c r="L14" s="358"/>
      <c r="M14" s="358"/>
      <c r="N14" s="358"/>
      <c r="O14" s="358"/>
      <c r="P14" s="358"/>
      <c r="Q14" s="358"/>
      <c r="R14" s="357"/>
      <c r="S14" s="356"/>
      <c r="T14" s="356"/>
      <c r="U14" s="356"/>
      <c r="V14" s="356"/>
      <c r="W14" s="356"/>
      <c r="X14" s="356"/>
      <c r="Y14" s="356"/>
      <c r="Z14" s="356"/>
      <c r="AA14" s="356"/>
    </row>
    <row r="15" spans="1:27" s="399" customFormat="1" ht="15.95" customHeight="1">
      <c r="A15" s="810" t="s">
        <v>739</v>
      </c>
      <c r="B15" s="807"/>
      <c r="C15" s="807"/>
      <c r="D15" s="807"/>
      <c r="E15" s="807"/>
      <c r="F15" s="807"/>
      <c r="G15" s="807"/>
      <c r="H15" s="811" t="s">
        <v>740</v>
      </c>
      <c r="I15" s="505"/>
      <c r="J15" s="795"/>
      <c r="K15" s="263"/>
      <c r="L15" s="263"/>
      <c r="M15" s="263"/>
      <c r="N15" s="263"/>
      <c r="O15" s="263"/>
      <c r="P15" s="263"/>
      <c r="Q15" s="263"/>
      <c r="R15" s="365"/>
      <c r="S15" s="364"/>
      <c r="T15" s="364"/>
      <c r="U15" s="364"/>
      <c r="V15" s="364"/>
      <c r="W15" s="364"/>
      <c r="X15" s="364"/>
      <c r="Y15" s="364"/>
      <c r="Z15" s="364"/>
      <c r="AA15" s="364"/>
    </row>
    <row r="16" spans="1:27" s="457" customFormat="1" ht="15.95" customHeight="1">
      <c r="A16" s="682" t="s">
        <v>741</v>
      </c>
      <c r="B16" s="677">
        <f>(23996+25537+29762+26444+25422+29857+33169+45315+44201+38324+43323+48824)</f>
        <v>414174</v>
      </c>
      <c r="C16" s="677">
        <v>312845</v>
      </c>
      <c r="D16" s="677">
        <f>(47943+46889+53789+51234+50486+48216+25930+47988+43378+29153+24843+27305)</f>
        <v>497154</v>
      </c>
      <c r="E16" s="677">
        <v>461786</v>
      </c>
      <c r="F16" s="677">
        <v>547949</v>
      </c>
      <c r="G16" s="677">
        <v>63856</v>
      </c>
      <c r="H16" s="806" t="s">
        <v>742</v>
      </c>
      <c r="I16" s="788"/>
      <c r="J16" s="794"/>
      <c r="K16" s="358"/>
      <c r="L16" s="358"/>
      <c r="M16" s="358"/>
      <c r="N16" s="358"/>
      <c r="O16" s="358"/>
      <c r="P16" s="358"/>
      <c r="Q16" s="358"/>
      <c r="R16" s="357"/>
      <c r="S16" s="356"/>
      <c r="T16" s="356"/>
      <c r="U16" s="356"/>
      <c r="V16" s="356"/>
      <c r="W16" s="356"/>
      <c r="X16" s="356"/>
      <c r="Y16" s="356"/>
      <c r="Z16" s="356"/>
      <c r="AA16" s="356"/>
    </row>
    <row r="17" spans="1:27" s="457" customFormat="1" ht="15.95" customHeight="1">
      <c r="A17" s="712" t="s">
        <v>743</v>
      </c>
      <c r="B17" s="807">
        <f>(13155+14622+16750+14540+13883+16056+10962+15059+14818+12774+13801+15908)</f>
        <v>172328</v>
      </c>
      <c r="C17" s="807">
        <v>24109</v>
      </c>
      <c r="D17" s="807">
        <f>(15601+15828+18490+16722+17316+16531+13913+17432+16343+10468+10338+10474)</f>
        <v>179456</v>
      </c>
      <c r="E17" s="807">
        <v>24077</v>
      </c>
      <c r="F17" s="807">
        <v>205907</v>
      </c>
      <c r="G17" s="807">
        <v>24045</v>
      </c>
      <c r="H17" s="808" t="s">
        <v>744</v>
      </c>
      <c r="I17" s="788"/>
      <c r="J17" s="794"/>
      <c r="K17" s="358"/>
      <c r="L17" s="358"/>
      <c r="M17" s="358"/>
      <c r="N17" s="358"/>
      <c r="O17" s="358"/>
      <c r="P17" s="358"/>
      <c r="Q17" s="358"/>
      <c r="R17" s="357"/>
      <c r="S17" s="356"/>
      <c r="T17" s="356"/>
      <c r="U17" s="356"/>
      <c r="V17" s="356"/>
      <c r="W17" s="356"/>
      <c r="X17" s="356"/>
      <c r="Y17" s="356"/>
      <c r="Z17" s="356"/>
      <c r="AA17" s="356"/>
    </row>
    <row r="18" spans="1:27" s="457" customFormat="1" ht="15.95" customHeight="1">
      <c r="A18" s="682" t="s">
        <v>745</v>
      </c>
      <c r="B18" s="677">
        <f>(273+308+395+362+365+365+260+327+348+336+290+330)</f>
        <v>3959</v>
      </c>
      <c r="C18" s="677">
        <v>5495</v>
      </c>
      <c r="D18" s="677">
        <f>(394+398+438+418+444+387+240+393+306+197+276+176)</f>
        <v>4067</v>
      </c>
      <c r="E18" s="677">
        <v>6157</v>
      </c>
      <c r="F18" s="677">
        <v>4931</v>
      </c>
      <c r="G18" s="677">
        <v>5612</v>
      </c>
      <c r="H18" s="806" t="s">
        <v>746</v>
      </c>
      <c r="I18" s="788"/>
      <c r="J18" s="794"/>
      <c r="K18" s="358"/>
      <c r="L18" s="358"/>
      <c r="M18" s="358"/>
      <c r="N18" s="358"/>
      <c r="O18" s="358"/>
      <c r="P18" s="358"/>
      <c r="Q18" s="358"/>
      <c r="R18" s="357"/>
      <c r="S18" s="356"/>
      <c r="T18" s="356"/>
      <c r="U18" s="356"/>
      <c r="V18" s="356"/>
      <c r="W18" s="356"/>
      <c r="X18" s="356"/>
      <c r="Y18" s="356"/>
      <c r="Z18" s="356"/>
      <c r="AA18" s="356"/>
    </row>
    <row r="19" spans="1:27" s="457" customFormat="1" ht="15.95" customHeight="1">
      <c r="A19" s="712" t="s">
        <v>747</v>
      </c>
      <c r="B19" s="812" t="s">
        <v>615</v>
      </c>
      <c r="C19" s="807">
        <v>14433</v>
      </c>
      <c r="D19" s="812" t="s">
        <v>615</v>
      </c>
      <c r="E19" s="807">
        <v>14866</v>
      </c>
      <c r="F19" s="812" t="s">
        <v>615</v>
      </c>
      <c r="G19" s="807">
        <v>14866</v>
      </c>
      <c r="H19" s="808" t="s">
        <v>748</v>
      </c>
      <c r="I19" s="788"/>
      <c r="J19" s="794"/>
      <c r="K19" s="358"/>
      <c r="L19" s="358"/>
      <c r="M19" s="358"/>
      <c r="N19" s="358"/>
      <c r="O19" s="358"/>
      <c r="P19" s="358"/>
      <c r="Q19" s="358"/>
      <c r="R19" s="357"/>
      <c r="S19" s="356"/>
      <c r="T19" s="356"/>
      <c r="U19" s="356"/>
      <c r="V19" s="356"/>
      <c r="W19" s="356"/>
      <c r="X19" s="356"/>
      <c r="Y19" s="356"/>
      <c r="Z19" s="356"/>
      <c r="AA19" s="356"/>
    </row>
    <row r="20" spans="1:27" s="457" customFormat="1" ht="15.95" customHeight="1">
      <c r="A20" s="682" t="s">
        <v>749</v>
      </c>
      <c r="B20" s="677">
        <f>(81+74+80+56+70+116+95+50+133+103+149+114)</f>
        <v>1121</v>
      </c>
      <c r="C20" s="677">
        <v>14102</v>
      </c>
      <c r="D20" s="677">
        <f>(103+90+99+77+114+114+115+141+71+103+76+59)</f>
        <v>1162</v>
      </c>
      <c r="E20" s="677">
        <v>15395</v>
      </c>
      <c r="F20" s="677">
        <v>1162</v>
      </c>
      <c r="G20" s="677">
        <v>3046</v>
      </c>
      <c r="H20" s="806" t="s">
        <v>750</v>
      </c>
      <c r="I20" s="788"/>
      <c r="J20" s="794"/>
      <c r="K20" s="358"/>
      <c r="L20" s="358"/>
      <c r="M20" s="358"/>
      <c r="N20" s="358"/>
      <c r="O20" s="358"/>
      <c r="P20" s="358"/>
      <c r="Q20" s="358"/>
      <c r="R20" s="357"/>
      <c r="S20" s="356"/>
      <c r="T20" s="356"/>
      <c r="U20" s="356"/>
      <c r="V20" s="356"/>
      <c r="W20" s="356"/>
      <c r="X20" s="356"/>
      <c r="Y20" s="356"/>
      <c r="Z20" s="356"/>
      <c r="AA20" s="356"/>
    </row>
    <row r="21" spans="1:27" s="457" customFormat="1" ht="15.95" customHeight="1">
      <c r="A21" s="813" t="s">
        <v>751</v>
      </c>
      <c r="B21" s="814">
        <v>315464</v>
      </c>
      <c r="C21" s="814">
        <v>286655</v>
      </c>
      <c r="D21" s="814">
        <v>304944</v>
      </c>
      <c r="E21" s="814">
        <v>226675</v>
      </c>
      <c r="F21" s="814">
        <v>297604</v>
      </c>
      <c r="G21" s="814">
        <v>225142</v>
      </c>
      <c r="H21" s="815" t="s">
        <v>752</v>
      </c>
      <c r="I21" s="802"/>
      <c r="J21" s="794"/>
      <c r="K21" s="358"/>
      <c r="L21" s="358"/>
      <c r="M21" s="358"/>
      <c r="N21" s="358"/>
      <c r="O21" s="358"/>
      <c r="P21" s="358"/>
      <c r="Q21" s="358"/>
      <c r="R21" s="357"/>
      <c r="S21" s="356"/>
      <c r="T21" s="356"/>
      <c r="U21" s="356"/>
      <c r="V21" s="356"/>
      <c r="W21" s="356"/>
      <c r="X21" s="356"/>
      <c r="Y21" s="356"/>
      <c r="Z21" s="356"/>
      <c r="AA21" s="356"/>
    </row>
    <row r="22" spans="1:27" s="346" customFormat="1" ht="3.75" customHeight="1">
      <c r="A22" s="462"/>
      <c r="B22" s="462"/>
      <c r="C22" s="462"/>
      <c r="D22" s="462"/>
      <c r="E22" s="462"/>
      <c r="F22" s="803"/>
      <c r="G22" s="462" t="s">
        <v>753</v>
      </c>
      <c r="H22" s="799"/>
      <c r="I22" s="462"/>
      <c r="J22" s="341"/>
      <c r="K22" s="341"/>
      <c r="L22" s="341"/>
      <c r="M22" s="341"/>
      <c r="N22" s="341"/>
      <c r="O22" s="341"/>
      <c r="P22" s="341"/>
      <c r="Q22" s="341"/>
      <c r="R22" s="345"/>
      <c r="S22" s="344"/>
      <c r="T22" s="344"/>
      <c r="U22" s="344"/>
      <c r="V22" s="344"/>
      <c r="W22" s="344"/>
      <c r="X22" s="344"/>
      <c r="Y22" s="344"/>
      <c r="Z22" s="344"/>
      <c r="AA22" s="344"/>
    </row>
    <row r="23" spans="1:27" s="798" customFormat="1" ht="18" customHeight="1">
      <c r="A23" s="787" t="s">
        <v>754</v>
      </c>
      <c r="B23" s="498"/>
      <c r="C23" s="498"/>
      <c r="D23" s="498"/>
      <c r="E23" s="498"/>
      <c r="F23" s="498"/>
      <c r="G23" s="498"/>
      <c r="H23" s="498" t="s">
        <v>755</v>
      </c>
      <c r="I23" s="498"/>
      <c r="J23" s="350"/>
      <c r="K23" s="350"/>
      <c r="L23" s="350"/>
      <c r="M23" s="350"/>
      <c r="N23" s="350"/>
      <c r="O23" s="350"/>
      <c r="P23" s="350"/>
      <c r="Q23" s="350"/>
      <c r="R23" s="796"/>
      <c r="S23" s="797"/>
      <c r="T23" s="797"/>
      <c r="U23" s="797"/>
      <c r="V23" s="797"/>
      <c r="W23" s="797"/>
      <c r="X23" s="797"/>
      <c r="Y23" s="797"/>
      <c r="Z23" s="797"/>
      <c r="AA23" s="797"/>
    </row>
    <row r="24" spans="1:27" s="347" customFormat="1" ht="18" customHeight="1">
      <c r="A24" s="880" t="s">
        <v>759</v>
      </c>
      <c r="B24" s="880"/>
      <c r="C24" s="880"/>
      <c r="D24" s="880"/>
      <c r="E24" s="867" t="s">
        <v>756</v>
      </c>
      <c r="F24" s="867"/>
      <c r="G24" s="867"/>
      <c r="H24" s="867"/>
      <c r="I24" s="498"/>
      <c r="J24" s="350"/>
      <c r="K24" s="350"/>
      <c r="L24" s="350"/>
      <c r="M24" s="350"/>
      <c r="N24" s="350"/>
      <c r="O24" s="350"/>
      <c r="P24" s="350"/>
      <c r="Q24" s="350"/>
      <c r="R24" s="349"/>
      <c r="S24" s="348"/>
      <c r="T24" s="348"/>
      <c r="U24" s="348"/>
      <c r="V24" s="348"/>
      <c r="W24" s="348"/>
      <c r="X24" s="348"/>
      <c r="Y24" s="348"/>
      <c r="Z24" s="348"/>
      <c r="AA24" s="348"/>
    </row>
    <row r="25" spans="1:27" s="347" customFormat="1" ht="30" customHeight="1">
      <c r="A25" s="894" t="s">
        <v>757</v>
      </c>
      <c r="B25" s="894"/>
      <c r="C25" s="894"/>
      <c r="D25" s="498"/>
      <c r="E25" s="867" t="s">
        <v>758</v>
      </c>
      <c r="F25" s="867"/>
      <c r="G25" s="867"/>
      <c r="H25" s="867"/>
      <c r="I25" s="498"/>
      <c r="J25" s="350"/>
      <c r="K25" s="350"/>
      <c r="L25" s="350"/>
      <c r="M25" s="350"/>
      <c r="N25" s="350"/>
      <c r="O25" s="350"/>
      <c r="P25" s="350"/>
      <c r="Q25" s="350"/>
      <c r="R25" s="349"/>
      <c r="S25" s="348"/>
      <c r="T25" s="348"/>
      <c r="U25" s="348"/>
      <c r="V25" s="348"/>
      <c r="W25" s="348"/>
      <c r="X25" s="348"/>
      <c r="Y25" s="348"/>
      <c r="Z25" s="348"/>
      <c r="AA25" s="348"/>
    </row>
    <row r="27" spans="1:27" s="346" customFormat="1">
      <c r="A27" s="462"/>
      <c r="B27" s="462"/>
      <c r="C27" s="462"/>
      <c r="D27" s="462"/>
      <c r="E27" s="462"/>
      <c r="F27" s="462"/>
      <c r="G27" s="462"/>
      <c r="H27" s="799"/>
      <c r="I27" s="462"/>
      <c r="J27" s="341"/>
      <c r="K27" s="341"/>
      <c r="L27" s="341"/>
      <c r="M27" s="341"/>
      <c r="N27" s="341"/>
      <c r="O27" s="341"/>
      <c r="P27" s="341"/>
      <c r="Q27" s="341"/>
      <c r="R27" s="345"/>
      <c r="S27" s="344"/>
      <c r="T27" s="344"/>
      <c r="U27" s="344"/>
      <c r="V27" s="344"/>
      <c r="W27" s="344"/>
      <c r="X27" s="344"/>
      <c r="Y27" s="344"/>
      <c r="Z27" s="344"/>
      <c r="AA27" s="344"/>
    </row>
    <row r="28" spans="1:27" s="346" customFormat="1">
      <c r="A28" s="462"/>
      <c r="B28" s="462"/>
      <c r="C28" s="462"/>
      <c r="D28" s="462"/>
      <c r="E28" s="462"/>
      <c r="F28" s="462"/>
      <c r="G28" s="462"/>
      <c r="H28" s="900"/>
      <c r="I28" s="900"/>
      <c r="J28" s="900"/>
      <c r="K28" s="341"/>
      <c r="L28" s="341"/>
      <c r="M28" s="341"/>
      <c r="N28" s="341"/>
      <c r="O28" s="341"/>
      <c r="P28" s="341"/>
      <c r="Q28" s="341"/>
      <c r="R28" s="345"/>
      <c r="S28" s="344"/>
      <c r="T28" s="344"/>
      <c r="U28" s="344"/>
      <c r="V28" s="344"/>
      <c r="W28" s="344"/>
      <c r="X28" s="344"/>
      <c r="Y28" s="344"/>
      <c r="Z28" s="344"/>
      <c r="AA28" s="344"/>
    </row>
    <row r="29" spans="1:27" s="346" customFormat="1">
      <c r="A29" s="462"/>
      <c r="B29" s="462"/>
      <c r="C29" s="462"/>
      <c r="D29" s="462"/>
      <c r="E29" s="462"/>
      <c r="F29" s="462"/>
      <c r="G29" s="462"/>
      <c r="H29" s="799"/>
      <c r="I29" s="462"/>
      <c r="J29" s="341"/>
      <c r="K29" s="341"/>
      <c r="L29" s="341"/>
      <c r="M29" s="341"/>
      <c r="N29" s="341"/>
      <c r="O29" s="341"/>
      <c r="P29" s="341"/>
      <c r="Q29" s="341"/>
      <c r="R29" s="345"/>
      <c r="S29" s="344"/>
      <c r="T29" s="344"/>
      <c r="U29" s="344"/>
      <c r="V29" s="344"/>
      <c r="W29" s="344"/>
      <c r="X29" s="344"/>
      <c r="Y29" s="344"/>
      <c r="Z29" s="344"/>
      <c r="AA29" s="344"/>
    </row>
    <row r="30" spans="1:27" s="346" customFormat="1">
      <c r="A30" s="462"/>
      <c r="B30" s="462"/>
      <c r="C30" s="462"/>
      <c r="D30" s="462"/>
      <c r="E30" s="462"/>
      <c r="F30" s="462"/>
      <c r="G30" s="462"/>
      <c r="H30" s="799"/>
      <c r="I30" s="462"/>
      <c r="J30" s="341"/>
      <c r="K30" s="341"/>
      <c r="L30" s="341"/>
      <c r="M30" s="341"/>
      <c r="N30" s="341"/>
      <c r="O30" s="341"/>
      <c r="P30" s="341"/>
      <c r="Q30" s="341"/>
      <c r="R30" s="345"/>
      <c r="S30" s="344"/>
      <c r="T30" s="344"/>
      <c r="U30" s="344"/>
      <c r="V30" s="344"/>
      <c r="W30" s="344"/>
      <c r="X30" s="344"/>
      <c r="Y30" s="344"/>
      <c r="Z30" s="344"/>
      <c r="AA30" s="344"/>
    </row>
    <row r="31" spans="1:27" s="346" customFormat="1">
      <c r="A31" s="462"/>
      <c r="B31" s="462"/>
      <c r="C31" s="462"/>
      <c r="D31" s="462"/>
      <c r="E31" s="462"/>
      <c r="F31" s="462"/>
      <c r="G31" s="462"/>
      <c r="H31" s="799"/>
      <c r="I31" s="462"/>
      <c r="J31" s="341"/>
      <c r="K31" s="341"/>
      <c r="L31" s="341"/>
      <c r="M31" s="341"/>
      <c r="N31" s="341"/>
      <c r="O31" s="341"/>
      <c r="P31" s="341"/>
      <c r="Q31" s="341"/>
      <c r="R31" s="345"/>
      <c r="S31" s="344"/>
      <c r="T31" s="344"/>
      <c r="U31" s="344"/>
      <c r="V31" s="344"/>
      <c r="W31" s="344"/>
      <c r="X31" s="344"/>
      <c r="Y31" s="344"/>
      <c r="Z31" s="344"/>
      <c r="AA31" s="344"/>
    </row>
    <row r="32" spans="1:27" s="346" customFormat="1">
      <c r="A32" s="462"/>
      <c r="B32" s="462"/>
      <c r="C32" s="462"/>
      <c r="D32" s="462"/>
      <c r="E32" s="462"/>
      <c r="F32" s="462"/>
      <c r="G32" s="462"/>
      <c r="H32" s="462"/>
      <c r="I32" s="462"/>
      <c r="J32" s="341"/>
      <c r="K32" s="341"/>
      <c r="L32" s="341"/>
      <c r="M32" s="341"/>
      <c r="N32" s="341"/>
      <c r="O32" s="341"/>
      <c r="P32" s="341"/>
      <c r="Q32" s="341"/>
      <c r="R32" s="345"/>
      <c r="S32" s="344"/>
      <c r="T32" s="344"/>
      <c r="U32" s="344"/>
      <c r="V32" s="344"/>
      <c r="W32" s="344"/>
      <c r="X32" s="344"/>
      <c r="Y32" s="344"/>
      <c r="Z32" s="344"/>
      <c r="AA32" s="344"/>
    </row>
    <row r="33" spans="1:27" s="346" customFormat="1">
      <c r="A33" s="462"/>
      <c r="B33" s="462"/>
      <c r="C33" s="462"/>
      <c r="D33" s="462"/>
      <c r="E33" s="462"/>
      <c r="F33" s="462"/>
      <c r="G33" s="462"/>
      <c r="H33" s="799"/>
      <c r="I33" s="462"/>
      <c r="J33" s="341"/>
      <c r="K33" s="341"/>
      <c r="L33" s="341"/>
      <c r="M33" s="341"/>
      <c r="N33" s="341"/>
      <c r="O33" s="341"/>
      <c r="P33" s="341"/>
      <c r="Q33" s="341"/>
      <c r="R33" s="345"/>
      <c r="S33" s="344"/>
      <c r="T33" s="344"/>
      <c r="U33" s="344"/>
      <c r="V33" s="344"/>
      <c r="W33" s="344"/>
      <c r="X33" s="344"/>
      <c r="Y33" s="344"/>
      <c r="Z33" s="344"/>
      <c r="AA33" s="344"/>
    </row>
    <row r="34" spans="1:27" s="346" customFormat="1">
      <c r="A34" s="462"/>
      <c r="B34" s="462"/>
      <c r="C34" s="462"/>
      <c r="D34" s="462"/>
      <c r="E34" s="462"/>
      <c r="F34" s="462"/>
      <c r="G34" s="462"/>
      <c r="H34" s="799"/>
      <c r="I34" s="462"/>
      <c r="J34" s="341"/>
      <c r="K34" s="341"/>
      <c r="L34" s="341"/>
      <c r="M34" s="341"/>
      <c r="N34" s="341"/>
      <c r="O34" s="341"/>
      <c r="P34" s="341"/>
      <c r="Q34" s="341"/>
      <c r="R34" s="345"/>
      <c r="S34" s="344"/>
      <c r="T34" s="344"/>
      <c r="U34" s="344"/>
      <c r="V34" s="344"/>
      <c r="W34" s="344"/>
      <c r="X34" s="344"/>
      <c r="Y34" s="344"/>
      <c r="Z34" s="344"/>
      <c r="AA34" s="344"/>
    </row>
    <row r="35" spans="1:27" s="346" customFormat="1">
      <c r="A35" s="462"/>
      <c r="B35" s="462"/>
      <c r="C35" s="462"/>
      <c r="D35" s="462"/>
      <c r="E35" s="462"/>
      <c r="F35" s="462"/>
      <c r="G35" s="462"/>
      <c r="H35" s="799"/>
      <c r="I35" s="462"/>
      <c r="J35" s="341"/>
      <c r="K35" s="341"/>
      <c r="L35" s="341"/>
      <c r="M35" s="341"/>
      <c r="N35" s="341"/>
      <c r="O35" s="341"/>
      <c r="P35" s="341"/>
      <c r="Q35" s="341"/>
      <c r="R35" s="345"/>
      <c r="S35" s="344"/>
      <c r="T35" s="344"/>
      <c r="U35" s="344"/>
      <c r="V35" s="344"/>
      <c r="W35" s="344"/>
      <c r="X35" s="344"/>
      <c r="Y35" s="344"/>
      <c r="Z35" s="344"/>
      <c r="AA35" s="344"/>
    </row>
    <row r="36" spans="1:27" s="346" customFormat="1">
      <c r="A36" s="462"/>
      <c r="B36" s="462"/>
      <c r="C36" s="462"/>
      <c r="D36" s="462"/>
      <c r="E36" s="462"/>
      <c r="F36" s="462"/>
      <c r="G36" s="462"/>
      <c r="H36" s="799"/>
      <c r="I36" s="462"/>
      <c r="J36" s="341"/>
      <c r="K36" s="341"/>
      <c r="L36" s="341"/>
      <c r="M36" s="341"/>
      <c r="N36" s="341"/>
      <c r="O36" s="341"/>
      <c r="P36" s="341"/>
      <c r="Q36" s="341"/>
      <c r="R36" s="345"/>
      <c r="S36" s="344"/>
      <c r="T36" s="344"/>
      <c r="U36" s="344"/>
      <c r="V36" s="344"/>
      <c r="W36" s="344"/>
      <c r="X36" s="344"/>
      <c r="Y36" s="344"/>
      <c r="Z36" s="344"/>
      <c r="AA36" s="344"/>
    </row>
    <row r="37" spans="1:27" s="346" customFormat="1">
      <c r="A37" s="462"/>
      <c r="B37" s="462"/>
      <c r="C37" s="462"/>
      <c r="D37" s="462"/>
      <c r="E37" s="462"/>
      <c r="F37" s="462"/>
      <c r="G37" s="462"/>
      <c r="H37" s="799"/>
      <c r="I37" s="462"/>
      <c r="J37" s="341"/>
      <c r="K37" s="341"/>
      <c r="L37" s="341"/>
      <c r="M37" s="341"/>
      <c r="N37" s="341"/>
      <c r="O37" s="341"/>
      <c r="P37" s="341"/>
      <c r="Q37" s="341"/>
      <c r="R37" s="345"/>
      <c r="S37" s="344"/>
      <c r="T37" s="344"/>
      <c r="U37" s="344"/>
      <c r="V37" s="344"/>
      <c r="W37" s="344"/>
      <c r="X37" s="344"/>
      <c r="Y37" s="344"/>
      <c r="Z37" s="344"/>
      <c r="AA37" s="344"/>
    </row>
    <row r="38" spans="1:27" s="346" customFormat="1">
      <c r="A38" s="462"/>
      <c r="B38" s="462"/>
      <c r="C38" s="462"/>
      <c r="D38" s="462"/>
      <c r="E38" s="462"/>
      <c r="F38" s="462"/>
      <c r="G38" s="462"/>
      <c r="H38" s="799"/>
      <c r="I38" s="462"/>
      <c r="J38" s="341"/>
      <c r="K38" s="341"/>
      <c r="L38" s="341"/>
      <c r="M38" s="341"/>
      <c r="N38" s="341"/>
      <c r="O38" s="341"/>
      <c r="P38" s="341"/>
      <c r="Q38" s="341"/>
      <c r="R38" s="345"/>
      <c r="S38" s="344"/>
      <c r="T38" s="344"/>
      <c r="U38" s="344"/>
      <c r="V38" s="344"/>
      <c r="W38" s="344"/>
      <c r="X38" s="344"/>
      <c r="Y38" s="344"/>
      <c r="Z38" s="344"/>
      <c r="AA38" s="344"/>
    </row>
    <row r="39" spans="1:27" s="342" customFormat="1">
      <c r="A39" s="462"/>
      <c r="B39" s="462"/>
      <c r="C39" s="462"/>
      <c r="D39" s="462"/>
      <c r="E39" s="462"/>
      <c r="F39" s="462"/>
      <c r="G39" s="462"/>
      <c r="H39" s="799"/>
      <c r="I39" s="462"/>
      <c r="J39" s="341"/>
      <c r="K39" s="341"/>
      <c r="L39" s="341"/>
      <c r="M39" s="341"/>
      <c r="N39" s="341"/>
      <c r="O39" s="341"/>
      <c r="P39" s="341"/>
      <c r="Q39" s="341"/>
      <c r="R39" s="345"/>
      <c r="S39" s="344"/>
      <c r="T39" s="344"/>
      <c r="U39" s="344"/>
      <c r="V39" s="344"/>
      <c r="W39" s="344"/>
      <c r="X39" s="344"/>
      <c r="Y39" s="344"/>
      <c r="Z39" s="344"/>
      <c r="AA39" s="344"/>
    </row>
    <row r="40" spans="1:27" s="342" customFormat="1">
      <c r="A40" s="462"/>
      <c r="B40" s="462"/>
      <c r="C40" s="462"/>
      <c r="D40" s="462"/>
      <c r="E40" s="462"/>
      <c r="F40" s="462"/>
      <c r="G40" s="462"/>
      <c r="H40" s="799"/>
      <c r="I40" s="462"/>
      <c r="J40" s="341"/>
      <c r="K40" s="341"/>
      <c r="L40" s="341"/>
      <c r="M40" s="341"/>
      <c r="N40" s="341"/>
      <c r="O40" s="341"/>
      <c r="P40" s="341"/>
      <c r="Q40" s="341"/>
      <c r="R40" s="345"/>
      <c r="S40" s="344"/>
      <c r="T40" s="344"/>
      <c r="U40" s="344"/>
      <c r="V40" s="344"/>
      <c r="W40" s="344"/>
      <c r="X40" s="344"/>
      <c r="Y40" s="344"/>
      <c r="Z40" s="344"/>
      <c r="AA40" s="344"/>
    </row>
    <row r="41" spans="1:27" s="342" customFormat="1">
      <c r="A41" s="462"/>
      <c r="B41" s="462"/>
      <c r="C41" s="462"/>
      <c r="D41" s="462"/>
      <c r="E41" s="462"/>
      <c r="F41" s="462"/>
      <c r="G41" s="462"/>
      <c r="H41" s="799"/>
      <c r="I41" s="462"/>
      <c r="J41" s="341"/>
      <c r="K41" s="341"/>
      <c r="L41" s="341"/>
      <c r="M41" s="341"/>
      <c r="N41" s="341"/>
      <c r="O41" s="341"/>
      <c r="P41" s="341"/>
      <c r="Q41" s="341"/>
      <c r="R41" s="345"/>
      <c r="S41" s="344"/>
      <c r="T41" s="344"/>
      <c r="U41" s="344"/>
      <c r="V41" s="344"/>
      <c r="W41" s="344"/>
      <c r="X41" s="344"/>
      <c r="Y41" s="344"/>
      <c r="Z41" s="344"/>
      <c r="AA41" s="344"/>
    </row>
    <row r="42" spans="1:27" s="342" customFormat="1">
      <c r="A42" s="462"/>
      <c r="B42" s="462"/>
      <c r="C42" s="462"/>
      <c r="D42" s="462"/>
      <c r="E42" s="462"/>
      <c r="F42" s="462"/>
      <c r="G42" s="462"/>
      <c r="H42" s="799"/>
      <c r="I42" s="462"/>
      <c r="J42" s="341"/>
      <c r="K42" s="341"/>
      <c r="L42" s="341"/>
      <c r="M42" s="341"/>
      <c r="N42" s="341"/>
      <c r="O42" s="341"/>
      <c r="P42" s="341"/>
      <c r="Q42" s="341"/>
      <c r="R42" s="345"/>
      <c r="S42" s="344"/>
      <c r="T42" s="344"/>
      <c r="U42" s="344"/>
      <c r="V42" s="344"/>
      <c r="W42" s="344"/>
      <c r="X42" s="344"/>
      <c r="Y42" s="344"/>
      <c r="Z42" s="344"/>
      <c r="AA42" s="344"/>
    </row>
    <row r="43" spans="1:27" s="342" customFormat="1">
      <c r="A43" s="462"/>
      <c r="B43" s="462"/>
      <c r="C43" s="462"/>
      <c r="D43" s="462"/>
      <c r="E43" s="462"/>
      <c r="F43" s="462"/>
      <c r="G43" s="462"/>
      <c r="H43" s="799"/>
      <c r="I43" s="462"/>
      <c r="J43" s="341"/>
      <c r="K43" s="341"/>
      <c r="L43" s="341"/>
      <c r="M43" s="341"/>
      <c r="N43" s="341"/>
      <c r="O43" s="341"/>
      <c r="P43" s="341"/>
      <c r="Q43" s="341"/>
      <c r="R43" s="345"/>
      <c r="S43" s="344"/>
      <c r="T43" s="344"/>
      <c r="U43" s="344"/>
      <c r="V43" s="344"/>
      <c r="W43" s="344"/>
      <c r="X43" s="344"/>
      <c r="Y43" s="344"/>
      <c r="Z43" s="344"/>
      <c r="AA43" s="344"/>
    </row>
    <row r="44" spans="1:27" s="342" customFormat="1">
      <c r="A44" s="462"/>
      <c r="B44" s="462"/>
      <c r="C44" s="462"/>
      <c r="D44" s="462"/>
      <c r="E44" s="462"/>
      <c r="F44" s="462"/>
      <c r="G44" s="462"/>
      <c r="H44" s="799"/>
      <c r="I44" s="462"/>
      <c r="J44" s="341"/>
      <c r="K44" s="341"/>
      <c r="L44" s="341"/>
      <c r="M44" s="341"/>
      <c r="N44" s="341"/>
      <c r="O44" s="341"/>
      <c r="P44" s="341"/>
      <c r="Q44" s="341"/>
      <c r="R44" s="345"/>
      <c r="S44" s="344"/>
      <c r="T44" s="344"/>
      <c r="U44" s="344"/>
      <c r="V44" s="344"/>
      <c r="W44" s="344"/>
      <c r="X44" s="344"/>
      <c r="Y44" s="344"/>
      <c r="Z44" s="344"/>
      <c r="AA44" s="344"/>
    </row>
    <row r="45" spans="1:27" s="342" customFormat="1">
      <c r="A45" s="462"/>
      <c r="B45" s="462"/>
      <c r="C45" s="462"/>
      <c r="D45" s="462"/>
      <c r="E45" s="462"/>
      <c r="F45" s="462"/>
      <c r="G45" s="462"/>
      <c r="H45" s="799"/>
      <c r="I45" s="462"/>
      <c r="J45" s="341"/>
      <c r="K45" s="341"/>
      <c r="L45" s="341"/>
      <c r="M45" s="341"/>
      <c r="N45" s="341"/>
      <c r="O45" s="341"/>
      <c r="P45" s="341"/>
      <c r="Q45" s="341"/>
      <c r="R45" s="345"/>
      <c r="S45" s="344"/>
      <c r="T45" s="344"/>
      <c r="U45" s="344"/>
      <c r="V45" s="344"/>
      <c r="W45" s="344"/>
      <c r="X45" s="344"/>
      <c r="Y45" s="344"/>
      <c r="Z45" s="344"/>
      <c r="AA45" s="344"/>
    </row>
    <row r="46" spans="1:27" s="342" customFormat="1">
      <c r="A46" s="462"/>
      <c r="B46" s="462"/>
      <c r="C46" s="462"/>
      <c r="D46" s="462"/>
      <c r="E46" s="462"/>
      <c r="F46" s="462"/>
      <c r="G46" s="462"/>
      <c r="H46" s="799"/>
      <c r="I46" s="462"/>
      <c r="J46" s="341"/>
      <c r="K46" s="341"/>
      <c r="L46" s="341"/>
      <c r="M46" s="341"/>
      <c r="N46" s="341"/>
      <c r="O46" s="341"/>
      <c r="P46" s="341"/>
      <c r="Q46" s="341"/>
      <c r="R46" s="345"/>
      <c r="S46" s="344"/>
      <c r="T46" s="344"/>
      <c r="U46" s="344"/>
      <c r="V46" s="344"/>
      <c r="W46" s="344"/>
      <c r="X46" s="344"/>
      <c r="Y46" s="344"/>
      <c r="Z46" s="344"/>
      <c r="AA46" s="344"/>
    </row>
    <row r="47" spans="1:27" s="342" customFormat="1">
      <c r="A47" s="462"/>
      <c r="B47" s="462"/>
      <c r="C47" s="462"/>
      <c r="D47" s="462"/>
      <c r="E47" s="462"/>
      <c r="F47" s="462"/>
      <c r="G47" s="462"/>
      <c r="H47" s="799"/>
      <c r="I47" s="462"/>
      <c r="J47" s="341"/>
      <c r="K47" s="341"/>
      <c r="L47" s="341"/>
      <c r="M47" s="341"/>
      <c r="N47" s="341"/>
      <c r="O47" s="341"/>
      <c r="P47" s="341"/>
      <c r="Q47" s="341"/>
      <c r="R47" s="345"/>
      <c r="S47" s="344"/>
      <c r="T47" s="344"/>
      <c r="U47" s="344"/>
      <c r="V47" s="344"/>
      <c r="W47" s="344"/>
      <c r="X47" s="344"/>
      <c r="Y47" s="344"/>
      <c r="Z47" s="344"/>
      <c r="AA47" s="344"/>
    </row>
    <row r="48" spans="1:27" s="342" customFormat="1">
      <c r="A48" s="462"/>
      <c r="B48" s="462"/>
      <c r="C48" s="462"/>
      <c r="D48" s="462"/>
      <c r="E48" s="462"/>
      <c r="F48" s="462"/>
      <c r="G48" s="462"/>
      <c r="H48" s="799"/>
      <c r="I48" s="462"/>
      <c r="J48" s="341"/>
      <c r="K48" s="341"/>
      <c r="L48" s="341"/>
      <c r="M48" s="341"/>
      <c r="N48" s="341"/>
      <c r="O48" s="341"/>
      <c r="P48" s="341"/>
      <c r="Q48" s="341"/>
      <c r="R48" s="345"/>
      <c r="S48" s="344"/>
      <c r="T48" s="344"/>
      <c r="U48" s="344"/>
      <c r="V48" s="344"/>
      <c r="W48" s="344"/>
      <c r="X48" s="344"/>
      <c r="Y48" s="344"/>
      <c r="Z48" s="344"/>
      <c r="AA48" s="344"/>
    </row>
    <row r="49" spans="1:27" s="342" customFormat="1">
      <c r="A49" s="462"/>
      <c r="B49" s="462"/>
      <c r="C49" s="462"/>
      <c r="D49" s="462"/>
      <c r="E49" s="462"/>
      <c r="F49" s="462"/>
      <c r="G49" s="462"/>
      <c r="H49" s="799"/>
      <c r="I49" s="462"/>
      <c r="J49" s="341"/>
      <c r="K49" s="341"/>
      <c r="L49" s="341"/>
      <c r="M49" s="341"/>
      <c r="N49" s="341"/>
      <c r="O49" s="341"/>
      <c r="P49" s="341"/>
      <c r="Q49" s="341"/>
      <c r="R49" s="345"/>
      <c r="S49" s="344"/>
      <c r="T49" s="344"/>
      <c r="U49" s="344"/>
      <c r="V49" s="344"/>
      <c r="W49" s="344"/>
      <c r="X49" s="344"/>
      <c r="Y49" s="344"/>
      <c r="Z49" s="344"/>
      <c r="AA49" s="344"/>
    </row>
    <row r="50" spans="1:27" s="342" customFormat="1">
      <c r="A50" s="462"/>
      <c r="B50" s="462"/>
      <c r="C50" s="462"/>
      <c r="D50" s="462"/>
      <c r="E50" s="462"/>
      <c r="F50" s="462"/>
      <c r="G50" s="462"/>
      <c r="H50" s="799"/>
      <c r="I50" s="462"/>
      <c r="J50" s="341"/>
      <c r="K50" s="341"/>
      <c r="L50" s="341"/>
      <c r="M50" s="341"/>
      <c r="N50" s="341"/>
      <c r="O50" s="341"/>
      <c r="P50" s="341"/>
      <c r="Q50" s="341"/>
      <c r="R50" s="345"/>
      <c r="S50" s="344"/>
      <c r="T50" s="344"/>
      <c r="U50" s="344"/>
      <c r="V50" s="344"/>
      <c r="W50" s="344"/>
      <c r="X50" s="344"/>
      <c r="Y50" s="344"/>
      <c r="Z50" s="344"/>
      <c r="AA50" s="344"/>
    </row>
    <row r="51" spans="1:27" s="342" customFormat="1">
      <c r="A51" s="462"/>
      <c r="B51" s="462"/>
      <c r="C51" s="462"/>
      <c r="D51" s="462"/>
      <c r="E51" s="462"/>
      <c r="F51" s="462"/>
      <c r="G51" s="462"/>
      <c r="H51" s="799"/>
      <c r="I51" s="462"/>
      <c r="J51" s="341"/>
      <c r="K51" s="341"/>
      <c r="L51" s="341"/>
      <c r="M51" s="341"/>
      <c r="N51" s="341"/>
      <c r="O51" s="341"/>
      <c r="P51" s="341"/>
      <c r="Q51" s="341"/>
      <c r="R51" s="345"/>
      <c r="S51" s="344"/>
      <c r="T51" s="344"/>
      <c r="U51" s="344"/>
      <c r="V51" s="344"/>
      <c r="W51" s="344"/>
      <c r="X51" s="344"/>
      <c r="Y51" s="344"/>
      <c r="Z51" s="344"/>
      <c r="AA51" s="344"/>
    </row>
    <row r="52" spans="1:27" s="342" customFormat="1">
      <c r="A52" s="462"/>
      <c r="B52" s="462"/>
      <c r="C52" s="462"/>
      <c r="D52" s="462"/>
      <c r="E52" s="462"/>
      <c r="F52" s="462"/>
      <c r="G52" s="462"/>
      <c r="H52" s="799"/>
      <c r="I52" s="462"/>
      <c r="J52" s="341"/>
      <c r="K52" s="341"/>
      <c r="L52" s="341"/>
      <c r="M52" s="341"/>
      <c r="N52" s="341"/>
      <c r="O52" s="341"/>
      <c r="P52" s="341"/>
      <c r="Q52" s="341"/>
      <c r="R52" s="345"/>
      <c r="S52" s="344"/>
      <c r="T52" s="344"/>
      <c r="U52" s="344"/>
      <c r="V52" s="344"/>
      <c r="W52" s="344"/>
      <c r="X52" s="344"/>
      <c r="Y52" s="344"/>
      <c r="Z52" s="344"/>
      <c r="AA52" s="344"/>
    </row>
    <row r="53" spans="1:27" s="342" customFormat="1">
      <c r="A53" s="462"/>
      <c r="B53" s="462"/>
      <c r="C53" s="462"/>
      <c r="D53" s="462"/>
      <c r="E53" s="462"/>
      <c r="F53" s="462"/>
      <c r="G53" s="462"/>
      <c r="H53" s="799"/>
      <c r="I53" s="462"/>
      <c r="J53" s="341"/>
      <c r="K53" s="341"/>
      <c r="L53" s="341"/>
      <c r="M53" s="341"/>
      <c r="N53" s="341"/>
      <c r="O53" s="341"/>
      <c r="P53" s="341"/>
      <c r="Q53" s="341"/>
      <c r="R53" s="345"/>
      <c r="S53" s="344"/>
      <c r="T53" s="344"/>
      <c r="U53" s="344"/>
      <c r="V53" s="344"/>
      <c r="W53" s="344"/>
      <c r="X53" s="344"/>
      <c r="Y53" s="344"/>
      <c r="Z53" s="344"/>
      <c r="AA53" s="344"/>
    </row>
    <row r="54" spans="1:27" s="342" customFormat="1">
      <c r="A54" s="462"/>
      <c r="B54" s="462"/>
      <c r="C54" s="462"/>
      <c r="D54" s="462"/>
      <c r="E54" s="462"/>
      <c r="F54" s="462"/>
      <c r="G54" s="462"/>
      <c r="H54" s="799"/>
      <c r="I54" s="462"/>
      <c r="J54" s="341"/>
      <c r="K54" s="341"/>
      <c r="L54" s="341"/>
      <c r="M54" s="341"/>
      <c r="N54" s="341"/>
      <c r="O54" s="341"/>
      <c r="P54" s="341"/>
      <c r="Q54" s="341"/>
      <c r="R54" s="345"/>
      <c r="S54" s="344"/>
      <c r="T54" s="344"/>
      <c r="U54" s="344"/>
      <c r="V54" s="344"/>
      <c r="W54" s="344"/>
      <c r="X54" s="344"/>
      <c r="Y54" s="344"/>
      <c r="Z54" s="344"/>
      <c r="AA54" s="344"/>
    </row>
    <row r="55" spans="1:27" s="342" customFormat="1">
      <c r="A55" s="462"/>
      <c r="B55" s="462"/>
      <c r="C55" s="462"/>
      <c r="D55" s="462"/>
      <c r="E55" s="462"/>
      <c r="F55" s="462"/>
      <c r="G55" s="462"/>
      <c r="H55" s="799"/>
      <c r="I55" s="462"/>
      <c r="J55" s="341"/>
      <c r="K55" s="341"/>
      <c r="L55" s="341"/>
      <c r="M55" s="341"/>
      <c r="N55" s="341"/>
      <c r="O55" s="341"/>
      <c r="P55" s="341"/>
      <c r="Q55" s="341"/>
      <c r="R55" s="345"/>
      <c r="S55" s="344"/>
      <c r="T55" s="344"/>
      <c r="U55" s="344"/>
      <c r="V55" s="344"/>
      <c r="W55" s="344"/>
      <c r="X55" s="344"/>
      <c r="Y55" s="344"/>
      <c r="Z55" s="344"/>
      <c r="AA55" s="344"/>
    </row>
    <row r="56" spans="1:27" s="342" customFormat="1">
      <c r="A56" s="462"/>
      <c r="B56" s="462"/>
      <c r="C56" s="462"/>
      <c r="D56" s="462"/>
      <c r="E56" s="462"/>
      <c r="F56" s="462"/>
      <c r="G56" s="462"/>
      <c r="H56" s="799"/>
      <c r="I56" s="462"/>
      <c r="J56" s="341"/>
      <c r="K56" s="341"/>
      <c r="L56" s="341"/>
      <c r="M56" s="341"/>
      <c r="N56" s="341"/>
      <c r="O56" s="341"/>
      <c r="P56" s="341"/>
      <c r="Q56" s="341"/>
      <c r="R56" s="345"/>
      <c r="S56" s="344"/>
      <c r="T56" s="344"/>
      <c r="U56" s="344"/>
      <c r="V56" s="344"/>
      <c r="W56" s="344"/>
      <c r="X56" s="344"/>
      <c r="Y56" s="344"/>
      <c r="Z56" s="344"/>
      <c r="AA56" s="344"/>
    </row>
    <row r="57" spans="1:27" s="342" customFormat="1">
      <c r="A57" s="462"/>
      <c r="B57" s="462"/>
      <c r="C57" s="462"/>
      <c r="D57" s="462"/>
      <c r="E57" s="462"/>
      <c r="F57" s="462"/>
      <c r="G57" s="462"/>
      <c r="H57" s="799"/>
      <c r="I57" s="462"/>
      <c r="J57" s="341"/>
      <c r="K57" s="341"/>
      <c r="L57" s="341"/>
      <c r="M57" s="341"/>
      <c r="N57" s="341"/>
      <c r="O57" s="341"/>
      <c r="P57" s="341"/>
      <c r="Q57" s="341"/>
      <c r="R57" s="345"/>
      <c r="S57" s="344"/>
      <c r="T57" s="344"/>
      <c r="U57" s="344"/>
      <c r="V57" s="344"/>
      <c r="W57" s="344"/>
      <c r="X57" s="344"/>
      <c r="Y57" s="344"/>
      <c r="Z57" s="344"/>
      <c r="AA57" s="344"/>
    </row>
    <row r="58" spans="1:27" s="342" customFormat="1">
      <c r="A58" s="462"/>
      <c r="B58" s="462"/>
      <c r="C58" s="462"/>
      <c r="D58" s="462"/>
      <c r="E58" s="462"/>
      <c r="F58" s="462"/>
      <c r="G58" s="462"/>
      <c r="H58" s="799"/>
      <c r="I58" s="462"/>
      <c r="J58" s="341"/>
      <c r="K58" s="341"/>
      <c r="L58" s="341"/>
      <c r="M58" s="341"/>
      <c r="N58" s="341"/>
      <c r="O58" s="341"/>
      <c r="P58" s="341"/>
      <c r="Q58" s="341"/>
      <c r="R58" s="345"/>
      <c r="S58" s="344"/>
      <c r="T58" s="344"/>
      <c r="U58" s="344"/>
      <c r="V58" s="344"/>
      <c r="W58" s="344"/>
      <c r="X58" s="344"/>
      <c r="Y58" s="344"/>
      <c r="Z58" s="344"/>
      <c r="AA58" s="344"/>
    </row>
    <row r="59" spans="1:27" s="342" customFormat="1">
      <c r="A59" s="462"/>
      <c r="B59" s="462"/>
      <c r="C59" s="462"/>
      <c r="D59" s="462"/>
      <c r="E59" s="462"/>
      <c r="F59" s="462"/>
      <c r="G59" s="462"/>
      <c r="H59" s="799"/>
      <c r="I59" s="462"/>
      <c r="J59" s="341"/>
      <c r="K59" s="341"/>
      <c r="L59" s="341"/>
      <c r="M59" s="341"/>
      <c r="N59" s="341"/>
      <c r="O59" s="341"/>
      <c r="P59" s="341"/>
      <c r="Q59" s="341"/>
      <c r="R59" s="345"/>
      <c r="S59" s="344"/>
      <c r="T59" s="344"/>
      <c r="U59" s="344"/>
      <c r="V59" s="344"/>
      <c r="W59" s="344"/>
      <c r="X59" s="344"/>
      <c r="Y59" s="344"/>
      <c r="Z59" s="344"/>
      <c r="AA59" s="344"/>
    </row>
    <row r="60" spans="1:27" s="342" customFormat="1">
      <c r="A60" s="462"/>
      <c r="B60" s="462"/>
      <c r="C60" s="462"/>
      <c r="D60" s="462"/>
      <c r="E60" s="462"/>
      <c r="F60" s="462"/>
      <c r="G60" s="462"/>
      <c r="H60" s="799"/>
      <c r="I60" s="462"/>
      <c r="J60" s="341"/>
      <c r="K60" s="341"/>
      <c r="L60" s="341"/>
      <c r="M60" s="341"/>
      <c r="N60" s="341"/>
      <c r="O60" s="341"/>
      <c r="P60" s="341"/>
      <c r="Q60" s="341"/>
      <c r="R60" s="345"/>
      <c r="S60" s="344"/>
      <c r="T60" s="344"/>
      <c r="U60" s="344"/>
      <c r="V60" s="344"/>
      <c r="W60" s="344"/>
      <c r="X60" s="344"/>
      <c r="Y60" s="344"/>
      <c r="Z60" s="344"/>
      <c r="AA60" s="344"/>
    </row>
    <row r="61" spans="1:27" s="342" customFormat="1">
      <c r="A61" s="462"/>
      <c r="B61" s="462"/>
      <c r="C61" s="462"/>
      <c r="D61" s="462"/>
      <c r="E61" s="462"/>
      <c r="F61" s="462"/>
      <c r="G61" s="462"/>
      <c r="H61" s="799"/>
      <c r="I61" s="462"/>
      <c r="J61" s="341"/>
      <c r="K61" s="341"/>
      <c r="L61" s="341"/>
      <c r="M61" s="341"/>
      <c r="N61" s="341"/>
      <c r="O61" s="341"/>
      <c r="P61" s="341"/>
      <c r="Q61" s="341"/>
      <c r="R61" s="345"/>
      <c r="S61" s="344"/>
      <c r="T61" s="344"/>
      <c r="U61" s="344"/>
      <c r="V61" s="344"/>
      <c r="W61" s="344"/>
      <c r="X61" s="344"/>
      <c r="Y61" s="344"/>
      <c r="Z61" s="344"/>
      <c r="AA61" s="344"/>
    </row>
    <row r="62" spans="1:27" s="342" customFormat="1">
      <c r="A62" s="462"/>
      <c r="B62" s="462"/>
      <c r="C62" s="462"/>
      <c r="D62" s="462"/>
      <c r="E62" s="462"/>
      <c r="F62" s="462"/>
      <c r="G62" s="462"/>
      <c r="H62" s="799"/>
      <c r="I62" s="462"/>
      <c r="J62" s="341"/>
      <c r="K62" s="341"/>
      <c r="L62" s="341"/>
      <c r="M62" s="341"/>
      <c r="N62" s="341"/>
      <c r="O62" s="341"/>
      <c r="P62" s="341"/>
      <c r="Q62" s="341"/>
      <c r="R62" s="345"/>
      <c r="S62" s="344"/>
      <c r="T62" s="344"/>
      <c r="U62" s="344"/>
      <c r="V62" s="344"/>
      <c r="W62" s="344"/>
      <c r="X62" s="344"/>
      <c r="Y62" s="344"/>
      <c r="Z62" s="344"/>
      <c r="AA62" s="344"/>
    </row>
    <row r="63" spans="1:27" s="342" customFormat="1">
      <c r="A63" s="462"/>
      <c r="B63" s="462"/>
      <c r="C63" s="462"/>
      <c r="D63" s="462"/>
      <c r="E63" s="462"/>
      <c r="F63" s="462"/>
      <c r="G63" s="462"/>
      <c r="H63" s="799"/>
      <c r="I63" s="462"/>
      <c r="J63" s="341"/>
      <c r="K63" s="341"/>
      <c r="L63" s="341"/>
      <c r="M63" s="341"/>
      <c r="N63" s="341"/>
      <c r="O63" s="341"/>
      <c r="P63" s="341"/>
      <c r="Q63" s="341"/>
      <c r="R63" s="345"/>
      <c r="S63" s="344"/>
      <c r="T63" s="344"/>
      <c r="U63" s="344"/>
      <c r="V63" s="344"/>
      <c r="W63" s="344"/>
      <c r="X63" s="344"/>
      <c r="Y63" s="344"/>
      <c r="Z63" s="344"/>
      <c r="AA63" s="344"/>
    </row>
    <row r="64" spans="1:27" s="342" customFormat="1">
      <c r="A64" s="462"/>
      <c r="B64" s="462"/>
      <c r="C64" s="462"/>
      <c r="D64" s="462"/>
      <c r="E64" s="462"/>
      <c r="F64" s="462"/>
      <c r="G64" s="462"/>
      <c r="H64" s="799"/>
      <c r="I64" s="462"/>
      <c r="J64" s="341"/>
      <c r="K64" s="341"/>
      <c r="L64" s="341"/>
      <c r="M64" s="341"/>
      <c r="N64" s="341"/>
      <c r="O64" s="341"/>
      <c r="P64" s="341"/>
      <c r="Q64" s="341"/>
      <c r="R64" s="345"/>
      <c r="S64" s="344"/>
      <c r="T64" s="344"/>
      <c r="U64" s="344"/>
      <c r="V64" s="344"/>
      <c r="W64" s="344"/>
      <c r="X64" s="344"/>
      <c r="Y64" s="344"/>
      <c r="Z64" s="344"/>
      <c r="AA64" s="344"/>
    </row>
  </sheetData>
  <mergeCells count="13">
    <mergeCell ref="A24:D24"/>
    <mergeCell ref="E24:H24"/>
    <mergeCell ref="A25:C25"/>
    <mergeCell ref="E25:H25"/>
    <mergeCell ref="H28:J28"/>
    <mergeCell ref="B6:C6"/>
    <mergeCell ref="A2:H2"/>
    <mergeCell ref="A3:H3"/>
    <mergeCell ref="A4:H4"/>
    <mergeCell ref="A6:A7"/>
    <mergeCell ref="D6:E6"/>
    <mergeCell ref="F6:G6"/>
    <mergeCell ref="H6:H7"/>
  </mergeCells>
  <pageMargins left="0.7" right="0.7" top="0.75" bottom="0.75" header="0.3" footer="0.3"/>
  <pageSetup paperSize="9" orientation="landscape" horizontalDpi="4294967294"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rightToLeft="1" view="pageBreakPreview" zoomScale="85" zoomScaleNormal="75" zoomScaleSheetLayoutView="85" workbookViewId="0">
      <selection activeCell="F53" sqref="F53"/>
    </sheetView>
  </sheetViews>
  <sheetFormatPr defaultRowHeight="22.5"/>
  <cols>
    <col min="1" max="1" width="33.28515625" style="468" bestFit="1" customWidth="1"/>
    <col min="2" max="4" width="25.140625" style="469" customWidth="1"/>
    <col min="5" max="5" width="33.140625" style="468" customWidth="1"/>
    <col min="6" max="13" width="9.140625" style="468"/>
    <col min="14" max="17" width="9.140625" style="341"/>
    <col min="18" max="18" width="9.140625" style="340"/>
    <col min="19" max="21" width="9.140625" style="339"/>
    <col min="22" max="256" width="9.140625" style="337"/>
    <col min="257" max="257" width="25.140625" style="337" customWidth="1"/>
    <col min="258" max="260" width="24.140625" style="337" customWidth="1"/>
    <col min="261" max="261" width="25.28515625" style="337" customWidth="1"/>
    <col min="262" max="512" width="9.140625" style="337"/>
    <col min="513" max="513" width="25.140625" style="337" customWidth="1"/>
    <col min="514" max="516" width="24.140625" style="337" customWidth="1"/>
    <col min="517" max="517" width="25.28515625" style="337" customWidth="1"/>
    <col min="518" max="768" width="9.140625" style="337"/>
    <col min="769" max="769" width="25.140625" style="337" customWidth="1"/>
    <col min="770" max="772" width="24.140625" style="337" customWidth="1"/>
    <col min="773" max="773" width="25.28515625" style="337" customWidth="1"/>
    <col min="774" max="1024" width="9.140625" style="337"/>
    <col min="1025" max="1025" width="25.140625" style="337" customWidth="1"/>
    <col min="1026" max="1028" width="24.140625" style="337" customWidth="1"/>
    <col min="1029" max="1029" width="25.28515625" style="337" customWidth="1"/>
    <col min="1030" max="1280" width="9.140625" style="337"/>
    <col min="1281" max="1281" width="25.140625" style="337" customWidth="1"/>
    <col min="1282" max="1284" width="24.140625" style="337" customWidth="1"/>
    <col min="1285" max="1285" width="25.28515625" style="337" customWidth="1"/>
    <col min="1286" max="1536" width="9.140625" style="337"/>
    <col min="1537" max="1537" width="25.140625" style="337" customWidth="1"/>
    <col min="1538" max="1540" width="24.140625" style="337" customWidth="1"/>
    <col min="1541" max="1541" width="25.28515625" style="337" customWidth="1"/>
    <col min="1542" max="1792" width="9.140625" style="337"/>
    <col min="1793" max="1793" width="25.140625" style="337" customWidth="1"/>
    <col min="1794" max="1796" width="24.140625" style="337" customWidth="1"/>
    <col min="1797" max="1797" width="25.28515625" style="337" customWidth="1"/>
    <col min="1798" max="2048" width="9.140625" style="337"/>
    <col min="2049" max="2049" width="25.140625" style="337" customWidth="1"/>
    <col min="2050" max="2052" width="24.140625" style="337" customWidth="1"/>
    <col min="2053" max="2053" width="25.28515625" style="337" customWidth="1"/>
    <col min="2054" max="2304" width="9.140625" style="337"/>
    <col min="2305" max="2305" width="25.140625" style="337" customWidth="1"/>
    <col min="2306" max="2308" width="24.140625" style="337" customWidth="1"/>
    <col min="2309" max="2309" width="25.28515625" style="337" customWidth="1"/>
    <col min="2310" max="2560" width="9.140625" style="337"/>
    <col min="2561" max="2561" width="25.140625" style="337" customWidth="1"/>
    <col min="2562" max="2564" width="24.140625" style="337" customWidth="1"/>
    <col min="2565" max="2565" width="25.28515625" style="337" customWidth="1"/>
    <col min="2566" max="2816" width="9.140625" style="337"/>
    <col min="2817" max="2817" width="25.140625" style="337" customWidth="1"/>
    <col min="2818" max="2820" width="24.140625" style="337" customWidth="1"/>
    <col min="2821" max="2821" width="25.28515625" style="337" customWidth="1"/>
    <col min="2822" max="3072" width="9.140625" style="337"/>
    <col min="3073" max="3073" width="25.140625" style="337" customWidth="1"/>
    <col min="3074" max="3076" width="24.140625" style="337" customWidth="1"/>
    <col min="3077" max="3077" width="25.28515625" style="337" customWidth="1"/>
    <col min="3078" max="3328" width="9.140625" style="337"/>
    <col min="3329" max="3329" width="25.140625" style="337" customWidth="1"/>
    <col min="3330" max="3332" width="24.140625" style="337" customWidth="1"/>
    <col min="3333" max="3333" width="25.28515625" style="337" customWidth="1"/>
    <col min="3334" max="3584" width="9.140625" style="337"/>
    <col min="3585" max="3585" width="25.140625" style="337" customWidth="1"/>
    <col min="3586" max="3588" width="24.140625" style="337" customWidth="1"/>
    <col min="3589" max="3589" width="25.28515625" style="337" customWidth="1"/>
    <col min="3590" max="3840" width="9.140625" style="337"/>
    <col min="3841" max="3841" width="25.140625" style="337" customWidth="1"/>
    <col min="3842" max="3844" width="24.140625" style="337" customWidth="1"/>
    <col min="3845" max="3845" width="25.28515625" style="337" customWidth="1"/>
    <col min="3846" max="4096" width="9.140625" style="337"/>
    <col min="4097" max="4097" width="25.140625" style="337" customWidth="1"/>
    <col min="4098" max="4100" width="24.140625" style="337" customWidth="1"/>
    <col min="4101" max="4101" width="25.28515625" style="337" customWidth="1"/>
    <col min="4102" max="4352" width="9.140625" style="337"/>
    <col min="4353" max="4353" width="25.140625" style="337" customWidth="1"/>
    <col min="4354" max="4356" width="24.140625" style="337" customWidth="1"/>
    <col min="4357" max="4357" width="25.28515625" style="337" customWidth="1"/>
    <col min="4358" max="4608" width="9.140625" style="337"/>
    <col min="4609" max="4609" width="25.140625" style="337" customWidth="1"/>
    <col min="4610" max="4612" width="24.140625" style="337" customWidth="1"/>
    <col min="4613" max="4613" width="25.28515625" style="337" customWidth="1"/>
    <col min="4614" max="4864" width="9.140625" style="337"/>
    <col min="4865" max="4865" width="25.140625" style="337" customWidth="1"/>
    <col min="4866" max="4868" width="24.140625" style="337" customWidth="1"/>
    <col min="4869" max="4869" width="25.28515625" style="337" customWidth="1"/>
    <col min="4870" max="5120" width="9.140625" style="337"/>
    <col min="5121" max="5121" width="25.140625" style="337" customWidth="1"/>
    <col min="5122" max="5124" width="24.140625" style="337" customWidth="1"/>
    <col min="5125" max="5125" width="25.28515625" style="337" customWidth="1"/>
    <col min="5126" max="5376" width="9.140625" style="337"/>
    <col min="5377" max="5377" width="25.140625" style="337" customWidth="1"/>
    <col min="5378" max="5380" width="24.140625" style="337" customWidth="1"/>
    <col min="5381" max="5381" width="25.28515625" style="337" customWidth="1"/>
    <col min="5382" max="5632" width="9.140625" style="337"/>
    <col min="5633" max="5633" width="25.140625" style="337" customWidth="1"/>
    <col min="5634" max="5636" width="24.140625" style="337" customWidth="1"/>
    <col min="5637" max="5637" width="25.28515625" style="337" customWidth="1"/>
    <col min="5638" max="5888" width="9.140625" style="337"/>
    <col min="5889" max="5889" width="25.140625" style="337" customWidth="1"/>
    <col min="5890" max="5892" width="24.140625" style="337" customWidth="1"/>
    <col min="5893" max="5893" width="25.28515625" style="337" customWidth="1"/>
    <col min="5894" max="6144" width="9.140625" style="337"/>
    <col min="6145" max="6145" width="25.140625" style="337" customWidth="1"/>
    <col min="6146" max="6148" width="24.140625" style="337" customWidth="1"/>
    <col min="6149" max="6149" width="25.28515625" style="337" customWidth="1"/>
    <col min="6150" max="6400" width="9.140625" style="337"/>
    <col min="6401" max="6401" width="25.140625" style="337" customWidth="1"/>
    <col min="6402" max="6404" width="24.140625" style="337" customWidth="1"/>
    <col min="6405" max="6405" width="25.28515625" style="337" customWidth="1"/>
    <col min="6406" max="6656" width="9.140625" style="337"/>
    <col min="6657" max="6657" width="25.140625" style="337" customWidth="1"/>
    <col min="6658" max="6660" width="24.140625" style="337" customWidth="1"/>
    <col min="6661" max="6661" width="25.28515625" style="337" customWidth="1"/>
    <col min="6662" max="6912" width="9.140625" style="337"/>
    <col min="6913" max="6913" width="25.140625" style="337" customWidth="1"/>
    <col min="6914" max="6916" width="24.140625" style="337" customWidth="1"/>
    <col min="6917" max="6917" width="25.28515625" style="337" customWidth="1"/>
    <col min="6918" max="7168" width="9.140625" style="337"/>
    <col min="7169" max="7169" width="25.140625" style="337" customWidth="1"/>
    <col min="7170" max="7172" width="24.140625" style="337" customWidth="1"/>
    <col min="7173" max="7173" width="25.28515625" style="337" customWidth="1"/>
    <col min="7174" max="7424" width="9.140625" style="337"/>
    <col min="7425" max="7425" width="25.140625" style="337" customWidth="1"/>
    <col min="7426" max="7428" width="24.140625" style="337" customWidth="1"/>
    <col min="7429" max="7429" width="25.28515625" style="337" customWidth="1"/>
    <col min="7430" max="7680" width="9.140625" style="337"/>
    <col min="7681" max="7681" width="25.140625" style="337" customWidth="1"/>
    <col min="7682" max="7684" width="24.140625" style="337" customWidth="1"/>
    <col min="7685" max="7685" width="25.28515625" style="337" customWidth="1"/>
    <col min="7686" max="7936" width="9.140625" style="337"/>
    <col min="7937" max="7937" width="25.140625" style="337" customWidth="1"/>
    <col min="7938" max="7940" width="24.140625" style="337" customWidth="1"/>
    <col min="7941" max="7941" width="25.28515625" style="337" customWidth="1"/>
    <col min="7942" max="8192" width="9.140625" style="337"/>
    <col min="8193" max="8193" width="25.140625" style="337" customWidth="1"/>
    <col min="8194" max="8196" width="24.140625" style="337" customWidth="1"/>
    <col min="8197" max="8197" width="25.28515625" style="337" customWidth="1"/>
    <col min="8198" max="8448" width="9.140625" style="337"/>
    <col min="8449" max="8449" width="25.140625" style="337" customWidth="1"/>
    <col min="8450" max="8452" width="24.140625" style="337" customWidth="1"/>
    <col min="8453" max="8453" width="25.28515625" style="337" customWidth="1"/>
    <col min="8454" max="8704" width="9.140625" style="337"/>
    <col min="8705" max="8705" width="25.140625" style="337" customWidth="1"/>
    <col min="8706" max="8708" width="24.140625" style="337" customWidth="1"/>
    <col min="8709" max="8709" width="25.28515625" style="337" customWidth="1"/>
    <col min="8710" max="8960" width="9.140625" style="337"/>
    <col min="8961" max="8961" width="25.140625" style="337" customWidth="1"/>
    <col min="8962" max="8964" width="24.140625" style="337" customWidth="1"/>
    <col min="8965" max="8965" width="25.28515625" style="337" customWidth="1"/>
    <col min="8966" max="9216" width="9.140625" style="337"/>
    <col min="9217" max="9217" width="25.140625" style="337" customWidth="1"/>
    <col min="9218" max="9220" width="24.140625" style="337" customWidth="1"/>
    <col min="9221" max="9221" width="25.28515625" style="337" customWidth="1"/>
    <col min="9222" max="9472" width="9.140625" style="337"/>
    <col min="9473" max="9473" width="25.140625" style="337" customWidth="1"/>
    <col min="9474" max="9476" width="24.140625" style="337" customWidth="1"/>
    <col min="9477" max="9477" width="25.28515625" style="337" customWidth="1"/>
    <col min="9478" max="9728" width="9.140625" style="337"/>
    <col min="9729" max="9729" width="25.140625" style="337" customWidth="1"/>
    <col min="9730" max="9732" width="24.140625" style="337" customWidth="1"/>
    <col min="9733" max="9733" width="25.28515625" style="337" customWidth="1"/>
    <col min="9734" max="9984" width="9.140625" style="337"/>
    <col min="9985" max="9985" width="25.140625" style="337" customWidth="1"/>
    <col min="9986" max="9988" width="24.140625" style="337" customWidth="1"/>
    <col min="9989" max="9989" width="25.28515625" style="337" customWidth="1"/>
    <col min="9990" max="10240" width="9.140625" style="337"/>
    <col min="10241" max="10241" width="25.140625" style="337" customWidth="1"/>
    <col min="10242" max="10244" width="24.140625" style="337" customWidth="1"/>
    <col min="10245" max="10245" width="25.28515625" style="337" customWidth="1"/>
    <col min="10246" max="10496" width="9.140625" style="337"/>
    <col min="10497" max="10497" width="25.140625" style="337" customWidth="1"/>
    <col min="10498" max="10500" width="24.140625" style="337" customWidth="1"/>
    <col min="10501" max="10501" width="25.28515625" style="337" customWidth="1"/>
    <col min="10502" max="10752" width="9.140625" style="337"/>
    <col min="10753" max="10753" width="25.140625" style="337" customWidth="1"/>
    <col min="10754" max="10756" width="24.140625" style="337" customWidth="1"/>
    <col min="10757" max="10757" width="25.28515625" style="337" customWidth="1"/>
    <col min="10758" max="11008" width="9.140625" style="337"/>
    <col min="11009" max="11009" width="25.140625" style="337" customWidth="1"/>
    <col min="11010" max="11012" width="24.140625" style="337" customWidth="1"/>
    <col min="11013" max="11013" width="25.28515625" style="337" customWidth="1"/>
    <col min="11014" max="11264" width="9.140625" style="337"/>
    <col min="11265" max="11265" width="25.140625" style="337" customWidth="1"/>
    <col min="11266" max="11268" width="24.140625" style="337" customWidth="1"/>
    <col min="11269" max="11269" width="25.28515625" style="337" customWidth="1"/>
    <col min="11270" max="11520" width="9.140625" style="337"/>
    <col min="11521" max="11521" width="25.140625" style="337" customWidth="1"/>
    <col min="11522" max="11524" width="24.140625" style="337" customWidth="1"/>
    <col min="11525" max="11525" width="25.28515625" style="337" customWidth="1"/>
    <col min="11526" max="11776" width="9.140625" style="337"/>
    <col min="11777" max="11777" width="25.140625" style="337" customWidth="1"/>
    <col min="11778" max="11780" width="24.140625" style="337" customWidth="1"/>
    <col min="11781" max="11781" width="25.28515625" style="337" customWidth="1"/>
    <col min="11782" max="12032" width="9.140625" style="337"/>
    <col min="12033" max="12033" width="25.140625" style="337" customWidth="1"/>
    <col min="12034" max="12036" width="24.140625" style="337" customWidth="1"/>
    <col min="12037" max="12037" width="25.28515625" style="337" customWidth="1"/>
    <col min="12038" max="12288" width="9.140625" style="337"/>
    <col min="12289" max="12289" width="25.140625" style="337" customWidth="1"/>
    <col min="12290" max="12292" width="24.140625" style="337" customWidth="1"/>
    <col min="12293" max="12293" width="25.28515625" style="337" customWidth="1"/>
    <col min="12294" max="12544" width="9.140625" style="337"/>
    <col min="12545" max="12545" width="25.140625" style="337" customWidth="1"/>
    <col min="12546" max="12548" width="24.140625" style="337" customWidth="1"/>
    <col min="12549" max="12549" width="25.28515625" style="337" customWidth="1"/>
    <col min="12550" max="12800" width="9.140625" style="337"/>
    <col min="12801" max="12801" width="25.140625" style="337" customWidth="1"/>
    <col min="12802" max="12804" width="24.140625" style="337" customWidth="1"/>
    <col min="12805" max="12805" width="25.28515625" style="337" customWidth="1"/>
    <col min="12806" max="13056" width="9.140625" style="337"/>
    <col min="13057" max="13057" width="25.140625" style="337" customWidth="1"/>
    <col min="13058" max="13060" width="24.140625" style="337" customWidth="1"/>
    <col min="13061" max="13061" width="25.28515625" style="337" customWidth="1"/>
    <col min="13062" max="13312" width="9.140625" style="337"/>
    <col min="13313" max="13313" width="25.140625" style="337" customWidth="1"/>
    <col min="13314" max="13316" width="24.140625" style="337" customWidth="1"/>
    <col min="13317" max="13317" width="25.28515625" style="337" customWidth="1"/>
    <col min="13318" max="13568" width="9.140625" style="337"/>
    <col min="13569" max="13569" width="25.140625" style="337" customWidth="1"/>
    <col min="13570" max="13572" width="24.140625" style="337" customWidth="1"/>
    <col min="13573" max="13573" width="25.28515625" style="337" customWidth="1"/>
    <col min="13574" max="13824" width="9.140625" style="337"/>
    <col min="13825" max="13825" width="25.140625" style="337" customWidth="1"/>
    <col min="13826" max="13828" width="24.140625" style="337" customWidth="1"/>
    <col min="13829" max="13829" width="25.28515625" style="337" customWidth="1"/>
    <col min="13830" max="14080" width="9.140625" style="337"/>
    <col min="14081" max="14081" width="25.140625" style="337" customWidth="1"/>
    <col min="14082" max="14084" width="24.140625" style="337" customWidth="1"/>
    <col min="14085" max="14085" width="25.28515625" style="337" customWidth="1"/>
    <col min="14086" max="14336" width="9.140625" style="337"/>
    <col min="14337" max="14337" width="25.140625" style="337" customWidth="1"/>
    <col min="14338" max="14340" width="24.140625" style="337" customWidth="1"/>
    <col min="14341" max="14341" width="25.28515625" style="337" customWidth="1"/>
    <col min="14342" max="14592" width="9.140625" style="337"/>
    <col min="14593" max="14593" width="25.140625" style="337" customWidth="1"/>
    <col min="14594" max="14596" width="24.140625" style="337" customWidth="1"/>
    <col min="14597" max="14597" width="25.28515625" style="337" customWidth="1"/>
    <col min="14598" max="14848" width="9.140625" style="337"/>
    <col min="14849" max="14849" width="25.140625" style="337" customWidth="1"/>
    <col min="14850" max="14852" width="24.140625" style="337" customWidth="1"/>
    <col min="14853" max="14853" width="25.28515625" style="337" customWidth="1"/>
    <col min="14854" max="15104" width="9.140625" style="337"/>
    <col min="15105" max="15105" width="25.140625" style="337" customWidth="1"/>
    <col min="15106" max="15108" width="24.140625" style="337" customWidth="1"/>
    <col min="15109" max="15109" width="25.28515625" style="337" customWidth="1"/>
    <col min="15110" max="15360" width="9.140625" style="337"/>
    <col min="15361" max="15361" width="25.140625" style="337" customWidth="1"/>
    <col min="15362" max="15364" width="24.140625" style="337" customWidth="1"/>
    <col min="15365" max="15365" width="25.28515625" style="337" customWidth="1"/>
    <col min="15366" max="15616" width="9.140625" style="337"/>
    <col min="15617" max="15617" width="25.140625" style="337" customWidth="1"/>
    <col min="15618" max="15620" width="24.140625" style="337" customWidth="1"/>
    <col min="15621" max="15621" width="25.28515625" style="337" customWidth="1"/>
    <col min="15622" max="15872" width="9.140625" style="337"/>
    <col min="15873" max="15873" width="25.140625" style="337" customWidth="1"/>
    <col min="15874" max="15876" width="24.140625" style="337" customWidth="1"/>
    <col min="15877" max="15877" width="25.28515625" style="337" customWidth="1"/>
    <col min="15878" max="16128" width="9.140625" style="337"/>
    <col min="16129" max="16129" width="25.140625" style="337" customWidth="1"/>
    <col min="16130" max="16132" width="24.140625" style="337" customWidth="1"/>
    <col min="16133" max="16133" width="25.28515625" style="337" customWidth="1"/>
    <col min="16134" max="16384" width="9.140625" style="337"/>
  </cols>
  <sheetData>
    <row r="1" spans="1:21" ht="48" customHeight="1"/>
    <row r="2" spans="1:21">
      <c r="A2" s="886" t="s">
        <v>685</v>
      </c>
      <c r="B2" s="886"/>
      <c r="C2" s="886"/>
      <c r="D2" s="886"/>
      <c r="E2" s="886"/>
    </row>
    <row r="3" spans="1:21" ht="18.75" customHeight="1">
      <c r="A3" s="886" t="s">
        <v>684</v>
      </c>
      <c r="B3" s="886"/>
      <c r="C3" s="886"/>
      <c r="D3" s="886"/>
      <c r="E3" s="886"/>
    </row>
    <row r="4" spans="1:21" ht="18" customHeight="1">
      <c r="A4" s="886" t="s">
        <v>134</v>
      </c>
      <c r="B4" s="886"/>
      <c r="C4" s="886"/>
      <c r="D4" s="886"/>
      <c r="E4" s="886"/>
    </row>
    <row r="5" spans="1:21" s="366" customFormat="1" ht="24" customHeight="1">
      <c r="A5" s="475" t="s">
        <v>683</v>
      </c>
      <c r="B5" s="590"/>
      <c r="C5" s="469"/>
      <c r="D5" s="469"/>
      <c r="E5" s="468"/>
      <c r="F5" s="468"/>
      <c r="G5" s="468"/>
      <c r="H5" s="468"/>
      <c r="I5" s="468"/>
      <c r="J5" s="468"/>
      <c r="K5" s="468"/>
      <c r="L5" s="468"/>
      <c r="M5" s="468"/>
      <c r="N5" s="341"/>
      <c r="O5" s="341"/>
      <c r="P5" s="341"/>
      <c r="Q5" s="341"/>
      <c r="R5" s="345"/>
      <c r="S5" s="344"/>
      <c r="T5" s="344"/>
      <c r="U5" s="344"/>
    </row>
    <row r="6" spans="1:21" s="362" customFormat="1" ht="29.25" customHeight="1">
      <c r="A6" s="901" t="s">
        <v>682</v>
      </c>
      <c r="B6" s="830" t="s">
        <v>681</v>
      </c>
      <c r="C6" s="895"/>
      <c r="D6" s="824"/>
      <c r="E6" s="903" t="s">
        <v>680</v>
      </c>
      <c r="F6" s="590"/>
      <c r="G6" s="590"/>
      <c r="H6" s="590"/>
      <c r="I6" s="590"/>
      <c r="J6" s="590"/>
      <c r="K6" s="590"/>
      <c r="L6" s="590"/>
      <c r="M6" s="590"/>
      <c r="N6" s="263"/>
      <c r="O6" s="263"/>
      <c r="P6" s="263"/>
      <c r="Q6" s="263"/>
      <c r="R6" s="365"/>
      <c r="S6" s="364"/>
      <c r="T6" s="364"/>
      <c r="U6" s="364"/>
    </row>
    <row r="7" spans="1:21" s="362" customFormat="1" ht="21" customHeight="1">
      <c r="A7" s="902"/>
      <c r="B7" s="508" t="s">
        <v>679</v>
      </c>
      <c r="C7" s="508" t="s">
        <v>250</v>
      </c>
      <c r="D7" s="508" t="s">
        <v>678</v>
      </c>
      <c r="E7" s="904"/>
      <c r="F7" s="590"/>
      <c r="G7" s="590"/>
      <c r="H7" s="590"/>
      <c r="I7" s="590"/>
      <c r="J7" s="590"/>
      <c r="K7" s="590"/>
      <c r="L7" s="590"/>
      <c r="M7" s="590"/>
      <c r="N7" s="263"/>
      <c r="O7" s="263"/>
      <c r="P7" s="263"/>
      <c r="Q7" s="263"/>
      <c r="R7" s="365"/>
      <c r="S7" s="364"/>
      <c r="T7" s="364"/>
      <c r="U7" s="364"/>
    </row>
    <row r="8" spans="1:21" s="362" customFormat="1" ht="19.5" customHeight="1">
      <c r="A8" s="902"/>
      <c r="B8" s="509" t="s">
        <v>677</v>
      </c>
      <c r="C8" s="509" t="s">
        <v>676</v>
      </c>
      <c r="D8" s="509" t="s">
        <v>675</v>
      </c>
      <c r="E8" s="904"/>
      <c r="F8" s="590"/>
      <c r="G8" s="590"/>
      <c r="H8" s="590"/>
      <c r="I8" s="590"/>
      <c r="J8" s="590"/>
      <c r="K8" s="590"/>
      <c r="L8" s="590"/>
      <c r="M8" s="590"/>
      <c r="N8" s="263"/>
      <c r="O8" s="263"/>
      <c r="P8" s="263"/>
      <c r="Q8" s="263"/>
      <c r="R8" s="365"/>
      <c r="S8" s="364"/>
      <c r="T8" s="364"/>
      <c r="U8" s="364"/>
    </row>
    <row r="9" spans="1:21" s="458" customFormat="1" ht="20.25" customHeight="1">
      <c r="A9" s="510" t="s">
        <v>674</v>
      </c>
      <c r="B9" s="778">
        <v>26</v>
      </c>
      <c r="C9" s="778">
        <v>622</v>
      </c>
      <c r="D9" s="779">
        <f t="shared" ref="D9:D15" si="0">SUM(B9:C9)</f>
        <v>648</v>
      </c>
      <c r="E9" s="511" t="s">
        <v>673</v>
      </c>
      <c r="F9" s="469"/>
      <c r="G9" s="469"/>
      <c r="H9" s="469"/>
      <c r="I9" s="469"/>
      <c r="J9" s="469"/>
      <c r="K9" s="469"/>
      <c r="L9" s="469"/>
      <c r="M9" s="469"/>
      <c r="N9" s="358"/>
      <c r="O9" s="358"/>
      <c r="P9" s="358"/>
      <c r="Q9" s="358"/>
      <c r="R9" s="460"/>
      <c r="S9" s="459"/>
      <c r="T9" s="459"/>
      <c r="U9" s="459"/>
    </row>
    <row r="10" spans="1:21" s="461" customFormat="1" ht="24.75" customHeight="1">
      <c r="A10" s="483" t="s">
        <v>672</v>
      </c>
      <c r="B10" s="780">
        <v>434</v>
      </c>
      <c r="C10" s="780">
        <v>3642</v>
      </c>
      <c r="D10" s="781">
        <f t="shared" si="0"/>
        <v>4076</v>
      </c>
      <c r="E10" s="485" t="s">
        <v>671</v>
      </c>
      <c r="F10" s="469"/>
      <c r="G10" s="469"/>
      <c r="H10" s="469"/>
      <c r="I10" s="469"/>
      <c r="J10" s="469"/>
      <c r="K10" s="469"/>
      <c r="L10" s="469"/>
      <c r="M10" s="469"/>
      <c r="N10" s="358"/>
      <c r="O10" s="358"/>
      <c r="P10" s="358"/>
      <c r="Q10" s="358"/>
      <c r="R10" s="357"/>
      <c r="S10" s="356"/>
      <c r="T10" s="356"/>
      <c r="U10" s="356"/>
    </row>
    <row r="11" spans="1:21" s="458" customFormat="1" ht="24.75" customHeight="1">
      <c r="A11" s="512" t="s">
        <v>670</v>
      </c>
      <c r="B11" s="782">
        <v>0</v>
      </c>
      <c r="C11" s="782">
        <v>0</v>
      </c>
      <c r="D11" s="783">
        <f t="shared" si="0"/>
        <v>0</v>
      </c>
      <c r="E11" s="513" t="s">
        <v>669</v>
      </c>
      <c r="F11" s="469"/>
      <c r="G11" s="469"/>
      <c r="H11" s="469"/>
      <c r="I11" s="469"/>
      <c r="J11" s="469"/>
      <c r="K11" s="469"/>
      <c r="L11" s="469"/>
      <c r="M11" s="469"/>
      <c r="N11" s="358"/>
      <c r="O11" s="358"/>
      <c r="P11" s="358"/>
      <c r="Q11" s="358"/>
      <c r="R11" s="460"/>
      <c r="S11" s="459"/>
      <c r="T11" s="459"/>
      <c r="U11" s="459"/>
    </row>
    <row r="12" spans="1:21" s="461" customFormat="1" ht="24.75" customHeight="1">
      <c r="A12" s="483" t="s">
        <v>668</v>
      </c>
      <c r="B12" s="780">
        <v>39</v>
      </c>
      <c r="C12" s="780">
        <v>801</v>
      </c>
      <c r="D12" s="781">
        <f t="shared" si="0"/>
        <v>840</v>
      </c>
      <c r="E12" s="485" t="s">
        <v>667</v>
      </c>
      <c r="F12" s="469"/>
      <c r="G12" s="469"/>
      <c r="H12" s="469"/>
      <c r="I12" s="469"/>
      <c r="J12" s="469"/>
      <c r="K12" s="469"/>
      <c r="L12" s="469"/>
      <c r="M12" s="469"/>
      <c r="N12" s="358"/>
      <c r="O12" s="358"/>
      <c r="P12" s="358"/>
      <c r="Q12" s="358"/>
      <c r="R12" s="357"/>
      <c r="S12" s="356"/>
      <c r="T12" s="356"/>
      <c r="U12" s="356"/>
    </row>
    <row r="13" spans="1:21" s="458" customFormat="1" ht="24.75" customHeight="1">
      <c r="A13" s="512" t="s">
        <v>666</v>
      </c>
      <c r="B13" s="782">
        <v>125</v>
      </c>
      <c r="C13" s="782">
        <v>544</v>
      </c>
      <c r="D13" s="783">
        <f t="shared" si="0"/>
        <v>669</v>
      </c>
      <c r="E13" s="513" t="s">
        <v>665</v>
      </c>
      <c r="F13" s="469"/>
      <c r="G13" s="469"/>
      <c r="H13" s="469"/>
      <c r="I13" s="469"/>
      <c r="J13" s="469"/>
      <c r="K13" s="469"/>
      <c r="L13" s="469"/>
      <c r="M13" s="469"/>
      <c r="N13" s="358"/>
      <c r="O13" s="358"/>
      <c r="P13" s="358"/>
      <c r="Q13" s="358"/>
      <c r="R13" s="460"/>
      <c r="S13" s="459"/>
      <c r="T13" s="459"/>
      <c r="U13" s="459"/>
    </row>
    <row r="14" spans="1:21" s="461" customFormat="1" ht="24.75" customHeight="1">
      <c r="A14" s="483" t="s">
        <v>664</v>
      </c>
      <c r="B14" s="780">
        <v>130</v>
      </c>
      <c r="C14" s="780">
        <v>1154</v>
      </c>
      <c r="D14" s="780">
        <f t="shared" si="0"/>
        <v>1284</v>
      </c>
      <c r="E14" s="485" t="s">
        <v>663</v>
      </c>
      <c r="F14" s="469"/>
      <c r="G14" s="469"/>
      <c r="H14" s="469"/>
      <c r="I14" s="469"/>
      <c r="J14" s="469"/>
      <c r="K14" s="469"/>
      <c r="L14" s="469"/>
      <c r="M14" s="469"/>
      <c r="N14" s="358"/>
      <c r="O14" s="358"/>
      <c r="P14" s="358"/>
      <c r="Q14" s="358"/>
      <c r="R14" s="357"/>
      <c r="S14" s="356"/>
      <c r="T14" s="356"/>
      <c r="U14" s="356"/>
    </row>
    <row r="15" spans="1:21" s="458" customFormat="1" ht="24.75" customHeight="1">
      <c r="A15" s="512" t="s">
        <v>662</v>
      </c>
      <c r="B15" s="782">
        <v>39</v>
      </c>
      <c r="C15" s="782">
        <v>554</v>
      </c>
      <c r="D15" s="783">
        <f t="shared" si="0"/>
        <v>593</v>
      </c>
      <c r="E15" s="513" t="s">
        <v>661</v>
      </c>
      <c r="F15" s="469"/>
      <c r="G15" s="469"/>
      <c r="H15" s="469"/>
      <c r="I15" s="469"/>
      <c r="J15" s="469"/>
      <c r="K15" s="469"/>
      <c r="L15" s="469"/>
      <c r="M15" s="469"/>
      <c r="N15" s="358"/>
      <c r="O15" s="358"/>
      <c r="P15" s="358"/>
      <c r="Q15" s="358"/>
      <c r="R15" s="460"/>
      <c r="S15" s="459"/>
      <c r="T15" s="459"/>
      <c r="U15" s="459"/>
    </row>
    <row r="16" spans="1:21" s="458" customFormat="1" ht="24.75" customHeight="1">
      <c r="A16" s="483" t="s">
        <v>660</v>
      </c>
      <c r="B16" s="780">
        <v>0</v>
      </c>
      <c r="C16" s="780">
        <v>0</v>
      </c>
      <c r="D16" s="781">
        <v>0</v>
      </c>
      <c r="E16" s="485" t="s">
        <v>659</v>
      </c>
      <c r="F16" s="469"/>
      <c r="G16" s="469"/>
      <c r="H16" s="469"/>
      <c r="I16" s="469"/>
      <c r="J16" s="469"/>
      <c r="K16" s="469"/>
      <c r="L16" s="469"/>
      <c r="M16" s="469"/>
      <c r="N16" s="358"/>
      <c r="O16" s="358"/>
      <c r="P16" s="358"/>
      <c r="Q16" s="358"/>
      <c r="R16" s="460"/>
      <c r="S16" s="459"/>
      <c r="T16" s="459"/>
      <c r="U16" s="459"/>
    </row>
    <row r="17" spans="1:21" s="458" customFormat="1" ht="24.75" customHeight="1">
      <c r="A17" s="512" t="s">
        <v>658</v>
      </c>
      <c r="B17" s="782">
        <v>0</v>
      </c>
      <c r="C17" s="782">
        <v>826</v>
      </c>
      <c r="D17" s="783">
        <f>SUM(B17:C17)</f>
        <v>826</v>
      </c>
      <c r="E17" s="513" t="s">
        <v>657</v>
      </c>
      <c r="F17" s="469"/>
      <c r="G17" s="469"/>
      <c r="H17" s="469"/>
      <c r="I17" s="469"/>
      <c r="J17" s="469"/>
      <c r="K17" s="469"/>
      <c r="L17" s="469"/>
      <c r="M17" s="469"/>
      <c r="N17" s="358"/>
      <c r="O17" s="358"/>
      <c r="P17" s="358"/>
      <c r="Q17" s="358"/>
      <c r="R17" s="460"/>
      <c r="S17" s="459"/>
      <c r="T17" s="459"/>
      <c r="U17" s="459"/>
    </row>
    <row r="18" spans="1:21" s="461" customFormat="1" ht="24.75" customHeight="1">
      <c r="A18" s="483" t="s">
        <v>656</v>
      </c>
      <c r="B18" s="780">
        <v>21</v>
      </c>
      <c r="C18" s="780">
        <v>153</v>
      </c>
      <c r="D18" s="781">
        <f>SUM(B18:C18)</f>
        <v>174</v>
      </c>
      <c r="E18" s="485" t="s">
        <v>655</v>
      </c>
      <c r="F18" s="469"/>
      <c r="G18" s="469"/>
      <c r="H18" s="469"/>
      <c r="I18" s="469"/>
      <c r="J18" s="469"/>
      <c r="K18" s="469"/>
      <c r="L18" s="469"/>
      <c r="M18" s="469"/>
      <c r="N18" s="358"/>
      <c r="O18" s="358"/>
      <c r="P18" s="358"/>
      <c r="Q18" s="358"/>
      <c r="R18" s="357"/>
      <c r="S18" s="356"/>
      <c r="T18" s="356"/>
      <c r="U18" s="356"/>
    </row>
    <row r="19" spans="1:21" s="458" customFormat="1" ht="24.75" customHeight="1">
      <c r="A19" s="512" t="s">
        <v>654</v>
      </c>
      <c r="B19" s="782">
        <v>7</v>
      </c>
      <c r="C19" s="782">
        <v>238</v>
      </c>
      <c r="D19" s="783">
        <f>SUM(B19:C19)</f>
        <v>245</v>
      </c>
      <c r="E19" s="513" t="s">
        <v>653</v>
      </c>
      <c r="F19" s="469"/>
      <c r="G19" s="469"/>
      <c r="H19" s="469"/>
      <c r="I19" s="469"/>
      <c r="J19" s="469"/>
      <c r="K19" s="469"/>
      <c r="L19" s="469"/>
      <c r="M19" s="469"/>
      <c r="N19" s="358"/>
      <c r="O19" s="358"/>
      <c r="P19" s="358"/>
      <c r="Q19" s="358"/>
      <c r="R19" s="460"/>
      <c r="S19" s="459"/>
      <c r="T19" s="459"/>
      <c r="U19" s="459"/>
    </row>
    <row r="20" spans="1:21" s="461" customFormat="1" ht="24.75" customHeight="1">
      <c r="A20" s="483" t="s">
        <v>145</v>
      </c>
      <c r="B20" s="780">
        <v>181</v>
      </c>
      <c r="C20" s="780">
        <v>1253</v>
      </c>
      <c r="D20" s="781">
        <f>SUM(B20:C20)</f>
        <v>1434</v>
      </c>
      <c r="E20" s="485" t="s">
        <v>146</v>
      </c>
      <c r="F20" s="469"/>
      <c r="G20" s="469"/>
      <c r="H20" s="469"/>
      <c r="I20" s="469"/>
      <c r="J20" s="469"/>
      <c r="K20" s="469"/>
      <c r="L20" s="469"/>
      <c r="M20" s="469"/>
      <c r="N20" s="358"/>
      <c r="O20" s="358"/>
      <c r="P20" s="358"/>
      <c r="Q20" s="358"/>
      <c r="R20" s="357"/>
      <c r="S20" s="356"/>
      <c r="T20" s="356"/>
      <c r="U20" s="356"/>
    </row>
    <row r="21" spans="1:21" s="458" customFormat="1" ht="23.25" customHeight="1">
      <c r="A21" s="516" t="s">
        <v>313</v>
      </c>
      <c r="B21" s="784">
        <f>SUM(B9:B20)</f>
        <v>1002</v>
      </c>
      <c r="C21" s="784">
        <f>SUM(C9:C20)</f>
        <v>9787</v>
      </c>
      <c r="D21" s="784">
        <f>SUM(D9:D20)</f>
        <v>10789</v>
      </c>
      <c r="E21" s="517" t="s">
        <v>42</v>
      </c>
      <c r="F21" s="469"/>
      <c r="G21" s="469"/>
      <c r="H21" s="469"/>
      <c r="I21" s="469"/>
      <c r="J21" s="469"/>
      <c r="K21" s="469"/>
      <c r="L21" s="469"/>
      <c r="M21" s="469"/>
      <c r="N21" s="358"/>
      <c r="O21" s="358"/>
      <c r="P21" s="358"/>
      <c r="Q21" s="358"/>
      <c r="R21" s="460"/>
      <c r="S21" s="459"/>
      <c r="T21" s="459"/>
      <c r="U21" s="459"/>
    </row>
    <row r="22" spans="1:21" s="426" customFormat="1" ht="8.25" customHeight="1">
      <c r="A22" s="609"/>
      <c r="B22" s="602"/>
      <c r="C22" s="602"/>
      <c r="D22" s="602"/>
      <c r="E22" s="284"/>
      <c r="F22" s="468"/>
      <c r="G22" s="468"/>
      <c r="H22" s="468"/>
      <c r="I22" s="468"/>
      <c r="J22" s="468"/>
      <c r="K22" s="468"/>
      <c r="L22" s="468"/>
      <c r="M22" s="468"/>
      <c r="N22" s="341"/>
      <c r="O22" s="341"/>
      <c r="P22" s="341"/>
      <c r="Q22" s="341"/>
      <c r="R22" s="428"/>
      <c r="S22" s="427"/>
      <c r="T22" s="427"/>
      <c r="U22" s="427"/>
    </row>
    <row r="23" spans="1:21" s="745" customFormat="1" ht="23.25" customHeight="1">
      <c r="A23" s="496" t="s">
        <v>652</v>
      </c>
      <c r="B23" s="518"/>
      <c r="C23" s="518"/>
      <c r="D23" s="867" t="s">
        <v>651</v>
      </c>
      <c r="E23" s="867"/>
      <c r="F23" s="498"/>
      <c r="G23" s="498"/>
      <c r="H23" s="498"/>
      <c r="I23" s="498"/>
      <c r="J23" s="498"/>
      <c r="K23" s="498"/>
      <c r="L23" s="498"/>
      <c r="M23" s="498"/>
      <c r="N23" s="498"/>
      <c r="O23" s="498"/>
      <c r="P23" s="498"/>
      <c r="Q23" s="498"/>
      <c r="R23" s="501"/>
    </row>
    <row r="24" spans="1:21" s="745" customFormat="1" ht="23.25" customHeight="1">
      <c r="A24" s="894" t="s">
        <v>650</v>
      </c>
      <c r="B24" s="894"/>
      <c r="C24" s="500"/>
      <c r="D24" s="500"/>
      <c r="E24" s="498" t="s">
        <v>354</v>
      </c>
      <c r="F24" s="498"/>
      <c r="G24" s="498"/>
      <c r="H24" s="498"/>
      <c r="I24" s="498"/>
      <c r="J24" s="498"/>
      <c r="K24" s="498"/>
      <c r="L24" s="498"/>
      <c r="M24" s="498"/>
      <c r="N24" s="498"/>
      <c r="O24" s="498"/>
      <c r="P24" s="498"/>
      <c r="Q24" s="498"/>
      <c r="R24" s="501"/>
    </row>
    <row r="25" spans="1:21" s="426" customFormat="1" ht="30.75" customHeight="1">
      <c r="A25" s="468"/>
      <c r="B25" s="469"/>
      <c r="C25" s="469"/>
      <c r="D25" s="469"/>
      <c r="E25" s="468"/>
      <c r="F25" s="468"/>
      <c r="G25" s="468"/>
      <c r="H25" s="468"/>
      <c r="I25" s="468"/>
      <c r="J25" s="468"/>
      <c r="K25" s="468"/>
      <c r="L25" s="468"/>
      <c r="M25" s="468"/>
      <c r="N25" s="341"/>
      <c r="O25" s="341"/>
      <c r="P25" s="341"/>
      <c r="Q25" s="341"/>
      <c r="R25" s="428"/>
      <c r="S25" s="427"/>
      <c r="T25" s="427"/>
    </row>
    <row r="26" spans="1:21" s="346" customFormat="1">
      <c r="A26" s="468"/>
      <c r="B26" s="469"/>
      <c r="C26" s="469"/>
      <c r="D26" s="469"/>
      <c r="E26" s="468"/>
      <c r="F26" s="468"/>
      <c r="G26" s="468"/>
      <c r="H26" s="468"/>
      <c r="I26" s="468"/>
      <c r="J26" s="468"/>
      <c r="K26" s="468"/>
      <c r="L26" s="468"/>
      <c r="M26" s="468"/>
      <c r="N26" s="341"/>
      <c r="O26" s="341"/>
      <c r="P26" s="341"/>
      <c r="Q26" s="341"/>
      <c r="R26" s="345"/>
      <c r="S26" s="344"/>
      <c r="T26" s="344"/>
      <c r="U26" s="344"/>
    </row>
    <row r="27" spans="1:21" s="346" customFormat="1">
      <c r="A27" s="468"/>
      <c r="B27" s="469"/>
      <c r="C27" s="469"/>
      <c r="D27" s="469"/>
      <c r="E27" s="468"/>
      <c r="F27" s="468"/>
      <c r="G27" s="468"/>
      <c r="H27" s="468"/>
      <c r="I27" s="468"/>
      <c r="J27" s="468"/>
      <c r="K27" s="468"/>
      <c r="L27" s="468"/>
      <c r="M27" s="468"/>
      <c r="N27" s="341"/>
      <c r="O27" s="341"/>
      <c r="P27" s="341"/>
      <c r="Q27" s="341"/>
      <c r="R27" s="345"/>
      <c r="S27" s="344"/>
      <c r="T27" s="344"/>
      <c r="U27" s="344"/>
    </row>
    <row r="28" spans="1:21" s="346" customFormat="1">
      <c r="A28" s="468"/>
      <c r="B28" s="469"/>
      <c r="C28" s="469"/>
      <c r="D28" s="469"/>
      <c r="E28" s="468"/>
      <c r="F28" s="468"/>
      <c r="G28" s="468"/>
      <c r="H28" s="468"/>
      <c r="I28" s="468"/>
      <c r="J28" s="468"/>
      <c r="K28" s="468"/>
      <c r="L28" s="468"/>
      <c r="M28" s="468"/>
      <c r="N28" s="341"/>
      <c r="O28" s="341"/>
      <c r="P28" s="341"/>
      <c r="Q28" s="341"/>
      <c r="R28" s="345"/>
      <c r="S28" s="344"/>
      <c r="T28" s="344"/>
      <c r="U28" s="344"/>
    </row>
    <row r="29" spans="1:21" s="346" customFormat="1">
      <c r="A29" s="468"/>
      <c r="B29" s="469"/>
      <c r="C29" s="469"/>
      <c r="D29" s="469"/>
      <c r="E29" s="468"/>
      <c r="F29" s="468"/>
      <c r="G29" s="468"/>
      <c r="H29" s="468"/>
      <c r="I29" s="468"/>
      <c r="J29" s="468"/>
      <c r="K29" s="468"/>
      <c r="L29" s="468"/>
      <c r="M29" s="468"/>
      <c r="N29" s="341"/>
      <c r="O29" s="341"/>
      <c r="P29" s="341"/>
      <c r="Q29" s="341"/>
      <c r="R29" s="345"/>
      <c r="S29" s="344"/>
      <c r="T29" s="344"/>
      <c r="U29" s="344"/>
    </row>
    <row r="30" spans="1:21" s="346" customFormat="1">
      <c r="A30" s="468"/>
      <c r="B30" s="469"/>
      <c r="C30" s="469"/>
      <c r="D30" s="469"/>
      <c r="E30" s="468"/>
      <c r="F30" s="468"/>
      <c r="G30" s="468"/>
      <c r="H30" s="468"/>
      <c r="I30" s="468"/>
      <c r="J30" s="468"/>
      <c r="K30" s="468"/>
      <c r="L30" s="468"/>
      <c r="M30" s="468"/>
      <c r="N30" s="341"/>
      <c r="O30" s="341"/>
      <c r="P30" s="341"/>
      <c r="Q30" s="341"/>
      <c r="R30" s="345"/>
      <c r="S30" s="344"/>
      <c r="T30" s="344"/>
      <c r="U30" s="344"/>
    </row>
    <row r="31" spans="1:21" s="346" customFormat="1">
      <c r="A31" s="468"/>
      <c r="B31" s="469"/>
      <c r="C31" s="469"/>
      <c r="D31" s="469"/>
      <c r="E31" s="468"/>
      <c r="F31" s="468"/>
      <c r="G31" s="468"/>
      <c r="H31" s="468"/>
      <c r="I31" s="468"/>
      <c r="J31" s="468"/>
      <c r="K31" s="468"/>
      <c r="L31" s="468"/>
      <c r="M31" s="468"/>
      <c r="N31" s="341"/>
      <c r="O31" s="341"/>
      <c r="P31" s="341"/>
      <c r="Q31" s="341"/>
      <c r="R31" s="345"/>
      <c r="S31" s="344"/>
      <c r="T31" s="344"/>
      <c r="U31" s="344"/>
    </row>
    <row r="32" spans="1:21" s="346" customFormat="1">
      <c r="A32" s="468"/>
      <c r="B32" s="469"/>
      <c r="C32" s="469"/>
      <c r="D32" s="469"/>
      <c r="E32" s="468"/>
      <c r="F32" s="468"/>
      <c r="G32" s="468"/>
      <c r="H32" s="468"/>
      <c r="I32" s="468"/>
      <c r="J32" s="468"/>
      <c r="K32" s="468"/>
      <c r="L32" s="468"/>
      <c r="M32" s="468"/>
      <c r="N32" s="341"/>
      <c r="O32" s="341"/>
      <c r="P32" s="341"/>
      <c r="Q32" s="341"/>
      <c r="R32" s="345"/>
      <c r="S32" s="344"/>
      <c r="T32" s="344"/>
      <c r="U32" s="344"/>
    </row>
    <row r="33" spans="1:21" s="346" customFormat="1">
      <c r="A33" s="468"/>
      <c r="B33" s="469"/>
      <c r="C33" s="469"/>
      <c r="D33" s="469"/>
      <c r="E33" s="468"/>
      <c r="F33" s="468"/>
      <c r="G33" s="468"/>
      <c r="H33" s="468"/>
      <c r="I33" s="468"/>
      <c r="J33" s="468"/>
      <c r="K33" s="468"/>
      <c r="L33" s="468"/>
      <c r="M33" s="468"/>
      <c r="N33" s="341"/>
      <c r="O33" s="341"/>
      <c r="P33" s="341"/>
      <c r="Q33" s="341"/>
      <c r="R33" s="345"/>
      <c r="S33" s="344"/>
      <c r="T33" s="344"/>
      <c r="U33" s="344"/>
    </row>
    <row r="34" spans="1:21" s="342" customFormat="1">
      <c r="A34" s="468"/>
      <c r="B34" s="469"/>
      <c r="C34" s="469"/>
      <c r="D34" s="469"/>
      <c r="E34" s="468"/>
      <c r="F34" s="468"/>
      <c r="G34" s="468"/>
      <c r="H34" s="468"/>
      <c r="I34" s="468"/>
      <c r="J34" s="468"/>
      <c r="K34" s="468"/>
      <c r="L34" s="468"/>
      <c r="M34" s="468"/>
      <c r="N34" s="341"/>
      <c r="O34" s="341"/>
      <c r="P34" s="341"/>
      <c r="Q34" s="341"/>
      <c r="R34" s="345"/>
      <c r="S34" s="344"/>
      <c r="T34" s="344"/>
      <c r="U34" s="344"/>
    </row>
    <row r="35" spans="1:21" s="342" customFormat="1">
      <c r="A35" s="468"/>
      <c r="B35" s="469"/>
      <c r="C35" s="469"/>
      <c r="D35" s="469"/>
      <c r="E35" s="468"/>
      <c r="F35" s="468"/>
      <c r="G35" s="468"/>
      <c r="H35" s="468"/>
      <c r="I35" s="468"/>
      <c r="J35" s="468"/>
      <c r="K35" s="468"/>
      <c r="L35" s="468"/>
      <c r="M35" s="468"/>
      <c r="N35" s="341"/>
      <c r="O35" s="341"/>
      <c r="P35" s="341"/>
      <c r="Q35" s="341"/>
      <c r="R35" s="345"/>
      <c r="S35" s="344"/>
      <c r="T35" s="344"/>
      <c r="U35" s="344"/>
    </row>
    <row r="36" spans="1:21" s="342" customFormat="1">
      <c r="A36" s="468"/>
      <c r="B36" s="469"/>
      <c r="C36" s="469"/>
      <c r="D36" s="469"/>
      <c r="E36" s="468"/>
      <c r="F36" s="468"/>
      <c r="G36" s="468"/>
      <c r="H36" s="468"/>
      <c r="I36" s="468"/>
      <c r="J36" s="468"/>
      <c r="K36" s="468"/>
      <c r="L36" s="468"/>
      <c r="M36" s="468"/>
      <c r="N36" s="341"/>
      <c r="O36" s="341"/>
      <c r="P36" s="341"/>
      <c r="Q36" s="341"/>
      <c r="R36" s="345"/>
      <c r="S36" s="344"/>
      <c r="T36" s="344"/>
      <c r="U36" s="344"/>
    </row>
    <row r="37" spans="1:21" s="342" customFormat="1">
      <c r="A37" s="468"/>
      <c r="B37" s="469"/>
      <c r="C37" s="469"/>
      <c r="D37" s="469"/>
      <c r="E37" s="468"/>
      <c r="F37" s="468"/>
      <c r="G37" s="468"/>
      <c r="H37" s="468"/>
      <c r="I37" s="468"/>
      <c r="J37" s="468"/>
      <c r="K37" s="468"/>
      <c r="L37" s="468"/>
      <c r="M37" s="468"/>
      <c r="N37" s="341"/>
      <c r="O37" s="341"/>
      <c r="P37" s="341"/>
      <c r="Q37" s="341"/>
      <c r="R37" s="345"/>
      <c r="S37" s="344"/>
      <c r="T37" s="344"/>
      <c r="U37" s="344"/>
    </row>
    <row r="38" spans="1:21" s="342" customFormat="1">
      <c r="A38" s="468"/>
      <c r="B38" s="469"/>
      <c r="C38" s="469"/>
      <c r="D38" s="469"/>
      <c r="E38" s="468"/>
      <c r="F38" s="468"/>
      <c r="G38" s="468"/>
      <c r="H38" s="468"/>
      <c r="I38" s="468"/>
      <c r="J38" s="468"/>
      <c r="K38" s="468"/>
      <c r="L38" s="468"/>
      <c r="M38" s="468"/>
      <c r="N38" s="341"/>
      <c r="O38" s="341"/>
      <c r="P38" s="341"/>
      <c r="Q38" s="341"/>
      <c r="R38" s="345"/>
      <c r="S38" s="344"/>
      <c r="T38" s="344"/>
      <c r="U38" s="344"/>
    </row>
    <row r="39" spans="1:21" s="342" customFormat="1">
      <c r="A39" s="468"/>
      <c r="B39" s="469"/>
      <c r="C39" s="469"/>
      <c r="D39" s="469"/>
      <c r="E39" s="468"/>
      <c r="F39" s="468"/>
      <c r="G39" s="468"/>
      <c r="H39" s="468"/>
      <c r="I39" s="468"/>
      <c r="J39" s="468"/>
      <c r="K39" s="468"/>
      <c r="L39" s="468"/>
      <c r="M39" s="468"/>
      <c r="N39" s="341"/>
      <c r="O39" s="341"/>
      <c r="P39" s="341"/>
      <c r="Q39" s="341"/>
      <c r="R39" s="345"/>
      <c r="S39" s="344"/>
      <c r="T39" s="344"/>
      <c r="U39" s="344"/>
    </row>
    <row r="40" spans="1:21" s="342" customFormat="1">
      <c r="A40" s="468"/>
      <c r="B40" s="469"/>
      <c r="C40" s="469"/>
      <c r="D40" s="469"/>
      <c r="E40" s="468"/>
      <c r="F40" s="468"/>
      <c r="G40" s="468"/>
      <c r="H40" s="468"/>
      <c r="I40" s="468"/>
      <c r="J40" s="468"/>
      <c r="K40" s="468"/>
      <c r="L40" s="468"/>
      <c r="M40" s="468"/>
      <c r="N40" s="341"/>
      <c r="O40" s="341"/>
      <c r="P40" s="341"/>
      <c r="Q40" s="341"/>
      <c r="R40" s="345"/>
      <c r="S40" s="344"/>
      <c r="T40" s="344"/>
      <c r="U40" s="344"/>
    </row>
    <row r="41" spans="1:21" s="342" customFormat="1">
      <c r="A41" s="468"/>
      <c r="B41" s="469"/>
      <c r="C41" s="469"/>
      <c r="D41" s="469"/>
      <c r="E41" s="468"/>
      <c r="F41" s="468"/>
      <c r="G41" s="468"/>
      <c r="H41" s="468"/>
      <c r="I41" s="468"/>
      <c r="J41" s="468"/>
      <c r="K41" s="468"/>
      <c r="L41" s="468"/>
      <c r="M41" s="468"/>
      <c r="N41" s="341"/>
      <c r="O41" s="341"/>
      <c r="P41" s="341"/>
      <c r="Q41" s="341"/>
      <c r="R41" s="345"/>
      <c r="S41" s="344"/>
      <c r="T41" s="344"/>
      <c r="U41" s="344"/>
    </row>
    <row r="42" spans="1:21" s="342" customFormat="1">
      <c r="A42" s="468"/>
      <c r="B42" s="469"/>
      <c r="C42" s="469"/>
      <c r="D42" s="469"/>
      <c r="E42" s="468"/>
      <c r="F42" s="468"/>
      <c r="G42" s="468"/>
      <c r="H42" s="468"/>
      <c r="I42" s="468"/>
      <c r="J42" s="468"/>
      <c r="K42" s="468"/>
      <c r="L42" s="468"/>
      <c r="M42" s="468"/>
      <c r="N42" s="341"/>
      <c r="O42" s="341"/>
      <c r="P42" s="341"/>
      <c r="Q42" s="341"/>
      <c r="R42" s="345"/>
      <c r="S42" s="344"/>
      <c r="T42" s="344"/>
      <c r="U42" s="344"/>
    </row>
    <row r="43" spans="1:21" s="342" customFormat="1">
      <c r="A43" s="468"/>
      <c r="B43" s="469"/>
      <c r="C43" s="469"/>
      <c r="D43" s="469"/>
      <c r="E43" s="468"/>
      <c r="F43" s="468"/>
      <c r="G43" s="468"/>
      <c r="H43" s="468"/>
      <c r="I43" s="468"/>
      <c r="J43" s="468"/>
      <c r="K43" s="468"/>
      <c r="L43" s="468"/>
      <c r="M43" s="468"/>
      <c r="N43" s="341"/>
      <c r="O43" s="341"/>
      <c r="P43" s="341"/>
      <c r="Q43" s="341"/>
      <c r="R43" s="345"/>
      <c r="S43" s="344"/>
      <c r="T43" s="344"/>
      <c r="U43" s="344"/>
    </row>
    <row r="44" spans="1:21" s="342" customFormat="1">
      <c r="A44" s="468"/>
      <c r="B44" s="469"/>
      <c r="C44" s="469"/>
      <c r="D44" s="469"/>
      <c r="E44" s="468"/>
      <c r="F44" s="468"/>
      <c r="G44" s="468"/>
      <c r="H44" s="468"/>
      <c r="I44" s="468"/>
      <c r="J44" s="468"/>
      <c r="K44" s="468"/>
      <c r="L44" s="468"/>
      <c r="M44" s="468"/>
      <c r="N44" s="341"/>
      <c r="O44" s="341"/>
      <c r="P44" s="341"/>
      <c r="Q44" s="341"/>
      <c r="R44" s="345"/>
      <c r="S44" s="344"/>
      <c r="T44" s="344"/>
      <c r="U44" s="344"/>
    </row>
    <row r="45" spans="1:21" s="342" customFormat="1">
      <c r="A45" s="468"/>
      <c r="B45" s="469"/>
      <c r="C45" s="469"/>
      <c r="D45" s="469"/>
      <c r="E45" s="468"/>
      <c r="F45" s="468"/>
      <c r="G45" s="468"/>
      <c r="H45" s="468"/>
      <c r="I45" s="468"/>
      <c r="J45" s="468"/>
      <c r="K45" s="468"/>
      <c r="L45" s="468"/>
      <c r="M45" s="468"/>
      <c r="N45" s="341"/>
      <c r="O45" s="341"/>
      <c r="P45" s="341"/>
      <c r="Q45" s="341"/>
      <c r="R45" s="345"/>
      <c r="S45" s="344"/>
      <c r="T45" s="344"/>
      <c r="U45" s="344"/>
    </row>
    <row r="46" spans="1:21" s="342" customFormat="1">
      <c r="A46" s="468"/>
      <c r="B46" s="469"/>
      <c r="C46" s="469"/>
      <c r="D46" s="469"/>
      <c r="E46" s="468"/>
      <c r="F46" s="468"/>
      <c r="G46" s="468"/>
      <c r="H46" s="468"/>
      <c r="I46" s="468"/>
      <c r="J46" s="468"/>
      <c r="K46" s="468"/>
      <c r="L46" s="468"/>
      <c r="M46" s="468"/>
      <c r="N46" s="341"/>
      <c r="O46" s="341"/>
      <c r="P46" s="341"/>
      <c r="Q46" s="341"/>
      <c r="R46" s="345"/>
      <c r="S46" s="344"/>
      <c r="T46" s="344"/>
      <c r="U46" s="344"/>
    </row>
    <row r="47" spans="1:21" s="342" customFormat="1">
      <c r="A47" s="468"/>
      <c r="B47" s="469"/>
      <c r="C47" s="469"/>
      <c r="D47" s="469"/>
      <c r="E47" s="468"/>
      <c r="F47" s="468"/>
      <c r="G47" s="468"/>
      <c r="H47" s="468"/>
      <c r="I47" s="468"/>
      <c r="J47" s="468"/>
      <c r="K47" s="468"/>
      <c r="L47" s="468"/>
      <c r="M47" s="468"/>
      <c r="N47" s="341"/>
      <c r="O47" s="341"/>
      <c r="P47" s="341"/>
      <c r="Q47" s="341"/>
      <c r="R47" s="345"/>
      <c r="S47" s="344"/>
      <c r="T47" s="344"/>
      <c r="U47" s="344"/>
    </row>
    <row r="48" spans="1:21" s="342" customFormat="1">
      <c r="A48" s="468"/>
      <c r="B48" s="469"/>
      <c r="C48" s="469"/>
      <c r="D48" s="469"/>
      <c r="E48" s="468"/>
      <c r="F48" s="468"/>
      <c r="G48" s="468"/>
      <c r="H48" s="468"/>
      <c r="I48" s="468"/>
      <c r="J48" s="468"/>
      <c r="K48" s="468"/>
      <c r="L48" s="468"/>
      <c r="M48" s="468"/>
      <c r="N48" s="341"/>
      <c r="O48" s="341"/>
      <c r="P48" s="341"/>
      <c r="Q48" s="341"/>
      <c r="R48" s="345"/>
      <c r="S48" s="344"/>
      <c r="T48" s="344"/>
      <c r="U48" s="344"/>
    </row>
    <row r="49" spans="1:21" s="342" customFormat="1">
      <c r="A49" s="468"/>
      <c r="B49" s="469"/>
      <c r="C49" s="469"/>
      <c r="D49" s="469"/>
      <c r="E49" s="468"/>
      <c r="F49" s="468"/>
      <c r="G49" s="468"/>
      <c r="H49" s="468"/>
      <c r="I49" s="468"/>
      <c r="J49" s="468"/>
      <c r="K49" s="468"/>
      <c r="L49" s="468"/>
      <c r="M49" s="468"/>
      <c r="N49" s="341"/>
      <c r="O49" s="341"/>
      <c r="P49" s="341"/>
      <c r="Q49" s="341"/>
      <c r="R49" s="345"/>
      <c r="S49" s="344"/>
      <c r="T49" s="344"/>
      <c r="U49" s="344"/>
    </row>
    <row r="50" spans="1:21" s="342" customFormat="1">
      <c r="A50" s="468"/>
      <c r="B50" s="469"/>
      <c r="C50" s="469"/>
      <c r="D50" s="469"/>
      <c r="E50" s="468"/>
      <c r="F50" s="468"/>
      <c r="G50" s="468"/>
      <c r="H50" s="468"/>
      <c r="I50" s="468"/>
      <c r="J50" s="468"/>
      <c r="K50" s="468"/>
      <c r="L50" s="468"/>
      <c r="M50" s="468"/>
      <c r="N50" s="341"/>
      <c r="O50" s="341"/>
      <c r="P50" s="341"/>
      <c r="Q50" s="341"/>
      <c r="R50" s="345"/>
      <c r="S50" s="344"/>
      <c r="T50" s="344"/>
      <c r="U50" s="344"/>
    </row>
    <row r="51" spans="1:21" s="342" customFormat="1">
      <c r="A51" s="468"/>
      <c r="B51" s="469"/>
      <c r="C51" s="469"/>
      <c r="D51" s="469"/>
      <c r="E51" s="468"/>
      <c r="F51" s="468"/>
      <c r="G51" s="468"/>
      <c r="H51" s="468"/>
      <c r="I51" s="468"/>
      <c r="J51" s="468"/>
      <c r="K51" s="468"/>
      <c r="L51" s="468"/>
      <c r="M51" s="468"/>
      <c r="N51" s="341"/>
      <c r="O51" s="341"/>
      <c r="P51" s="341"/>
      <c r="Q51" s="341"/>
      <c r="R51" s="345"/>
      <c r="S51" s="344"/>
      <c r="T51" s="344"/>
      <c r="U51" s="344"/>
    </row>
    <row r="52" spans="1:21" s="342" customFormat="1">
      <c r="A52" s="468"/>
      <c r="B52" s="469"/>
      <c r="C52" s="469"/>
      <c r="D52" s="469"/>
      <c r="E52" s="468"/>
      <c r="F52" s="468"/>
      <c r="G52" s="468"/>
      <c r="H52" s="468"/>
      <c r="I52" s="468"/>
      <c r="J52" s="468"/>
      <c r="K52" s="468"/>
      <c r="L52" s="468"/>
      <c r="M52" s="468"/>
      <c r="N52" s="341"/>
      <c r="O52" s="341"/>
      <c r="P52" s="341"/>
      <c r="Q52" s="341"/>
      <c r="R52" s="345"/>
      <c r="S52" s="344"/>
      <c r="T52" s="344"/>
      <c r="U52" s="344"/>
    </row>
    <row r="53" spans="1:21" s="342" customFormat="1">
      <c r="A53" s="468"/>
      <c r="B53" s="469"/>
      <c r="C53" s="469"/>
      <c r="D53" s="469"/>
      <c r="E53" s="468"/>
      <c r="F53" s="468"/>
      <c r="G53" s="468"/>
      <c r="H53" s="468"/>
      <c r="I53" s="468"/>
      <c r="J53" s="468"/>
      <c r="K53" s="468"/>
      <c r="L53" s="468"/>
      <c r="M53" s="468"/>
      <c r="N53" s="341"/>
      <c r="O53" s="341"/>
      <c r="P53" s="341"/>
      <c r="Q53" s="341"/>
      <c r="R53" s="345"/>
      <c r="S53" s="344"/>
      <c r="T53" s="344"/>
      <c r="U53" s="344"/>
    </row>
    <row r="54" spans="1:21" s="342" customFormat="1">
      <c r="A54" s="468"/>
      <c r="B54" s="469"/>
      <c r="C54" s="469"/>
      <c r="D54" s="469"/>
      <c r="E54" s="468"/>
      <c r="F54" s="468"/>
      <c r="G54" s="468"/>
      <c r="H54" s="468"/>
      <c r="I54" s="468"/>
      <c r="J54" s="468"/>
      <c r="K54" s="468"/>
      <c r="L54" s="468"/>
      <c r="M54" s="468"/>
      <c r="N54" s="341"/>
      <c r="O54" s="341"/>
      <c r="P54" s="341"/>
      <c r="Q54" s="341"/>
      <c r="R54" s="345"/>
      <c r="S54" s="344"/>
      <c r="T54" s="344"/>
      <c r="U54" s="344"/>
    </row>
    <row r="55" spans="1:21" s="342" customFormat="1">
      <c r="A55" s="468"/>
      <c r="B55" s="469"/>
      <c r="C55" s="469"/>
      <c r="D55" s="469"/>
      <c r="E55" s="468"/>
      <c r="F55" s="468"/>
      <c r="G55" s="468"/>
      <c r="H55" s="468"/>
      <c r="I55" s="468"/>
      <c r="J55" s="468"/>
      <c r="K55" s="468"/>
      <c r="L55" s="468"/>
      <c r="M55" s="468"/>
      <c r="N55" s="341"/>
      <c r="O55" s="341"/>
      <c r="P55" s="341"/>
      <c r="Q55" s="341"/>
      <c r="R55" s="345"/>
      <c r="S55" s="344"/>
      <c r="T55" s="344"/>
      <c r="U55" s="344"/>
    </row>
    <row r="56" spans="1:21" s="342" customFormat="1">
      <c r="A56" s="468"/>
      <c r="B56" s="469"/>
      <c r="C56" s="469"/>
      <c r="D56" s="469"/>
      <c r="E56" s="468"/>
      <c r="F56" s="468"/>
      <c r="G56" s="468"/>
      <c r="H56" s="468"/>
      <c r="I56" s="468"/>
      <c r="J56" s="468"/>
      <c r="K56" s="468"/>
      <c r="L56" s="468"/>
      <c r="M56" s="468"/>
      <c r="N56" s="341"/>
      <c r="O56" s="341"/>
      <c r="P56" s="341"/>
      <c r="Q56" s="341"/>
      <c r="R56" s="345"/>
      <c r="S56" s="344"/>
      <c r="T56" s="344"/>
      <c r="U56" s="344"/>
    </row>
    <row r="57" spans="1:21" s="342" customFormat="1">
      <c r="A57" s="468"/>
      <c r="B57" s="469"/>
      <c r="C57" s="469"/>
      <c r="D57" s="469"/>
      <c r="E57" s="468"/>
      <c r="F57" s="468"/>
      <c r="G57" s="468"/>
      <c r="H57" s="468"/>
      <c r="I57" s="468"/>
      <c r="J57" s="468"/>
      <c r="K57" s="468"/>
      <c r="L57" s="468"/>
      <c r="M57" s="468"/>
      <c r="N57" s="341"/>
      <c r="O57" s="341"/>
      <c r="P57" s="341"/>
      <c r="Q57" s="341"/>
      <c r="R57" s="345"/>
      <c r="S57" s="344"/>
      <c r="T57" s="344"/>
      <c r="U57" s="344"/>
    </row>
    <row r="58" spans="1:21" s="342" customFormat="1">
      <c r="A58" s="468"/>
      <c r="B58" s="469"/>
      <c r="C58" s="469"/>
      <c r="D58" s="469"/>
      <c r="E58" s="468"/>
      <c r="F58" s="468"/>
      <c r="G58" s="468"/>
      <c r="H58" s="468"/>
      <c r="I58" s="468"/>
      <c r="J58" s="468"/>
      <c r="K58" s="468"/>
      <c r="L58" s="468"/>
      <c r="M58" s="468"/>
      <c r="N58" s="341"/>
      <c r="O58" s="341"/>
      <c r="P58" s="341"/>
      <c r="Q58" s="341"/>
      <c r="R58" s="345"/>
      <c r="S58" s="344"/>
      <c r="T58" s="344"/>
      <c r="U58" s="344"/>
    </row>
    <row r="59" spans="1:21" s="342" customFormat="1">
      <c r="A59" s="468"/>
      <c r="B59" s="469"/>
      <c r="C59" s="469"/>
      <c r="D59" s="469"/>
      <c r="E59" s="468"/>
      <c r="F59" s="468"/>
      <c r="G59" s="468"/>
      <c r="H59" s="468"/>
      <c r="I59" s="468"/>
      <c r="J59" s="468"/>
      <c r="K59" s="468"/>
      <c r="L59" s="468"/>
      <c r="M59" s="468"/>
      <c r="N59" s="341"/>
      <c r="O59" s="341"/>
      <c r="P59" s="341"/>
      <c r="Q59" s="341"/>
      <c r="R59" s="345"/>
      <c r="S59" s="344"/>
      <c r="T59" s="344"/>
      <c r="U59" s="344"/>
    </row>
    <row r="60" spans="1:21" s="342" customFormat="1">
      <c r="A60" s="468"/>
      <c r="B60" s="469"/>
      <c r="C60" s="469"/>
      <c r="D60" s="469"/>
      <c r="E60" s="468"/>
      <c r="F60" s="468"/>
      <c r="G60" s="468"/>
      <c r="H60" s="468"/>
      <c r="I60" s="468"/>
      <c r="J60" s="468"/>
      <c r="K60" s="468"/>
      <c r="L60" s="468"/>
      <c r="M60" s="468"/>
      <c r="N60" s="341"/>
      <c r="O60" s="341"/>
      <c r="P60" s="341"/>
      <c r="Q60" s="341"/>
      <c r="R60" s="345"/>
      <c r="S60" s="344"/>
      <c r="T60" s="344"/>
      <c r="U60" s="344"/>
    </row>
    <row r="61" spans="1:21" s="342" customFormat="1">
      <c r="A61" s="468"/>
      <c r="B61" s="469"/>
      <c r="C61" s="469"/>
      <c r="D61" s="469"/>
      <c r="E61" s="468"/>
      <c r="F61" s="468"/>
      <c r="G61" s="468"/>
      <c r="H61" s="468"/>
      <c r="I61" s="468"/>
      <c r="J61" s="468"/>
      <c r="K61" s="468"/>
      <c r="L61" s="468"/>
      <c r="M61" s="468"/>
      <c r="N61" s="341"/>
      <c r="O61" s="341"/>
      <c r="P61" s="341"/>
      <c r="Q61" s="341"/>
      <c r="R61" s="345"/>
      <c r="S61" s="344"/>
      <c r="T61" s="344"/>
      <c r="U61" s="344"/>
    </row>
    <row r="62" spans="1:21" s="342" customFormat="1">
      <c r="A62" s="468"/>
      <c r="B62" s="469"/>
      <c r="C62" s="469"/>
      <c r="D62" s="469"/>
      <c r="E62" s="468"/>
      <c r="F62" s="468"/>
      <c r="G62" s="468"/>
      <c r="H62" s="468"/>
      <c r="I62" s="468"/>
      <c r="J62" s="468"/>
      <c r="K62" s="468"/>
      <c r="L62" s="468"/>
      <c r="M62" s="468"/>
      <c r="N62" s="341"/>
      <c r="O62" s="341"/>
      <c r="P62" s="341"/>
      <c r="Q62" s="341"/>
      <c r="R62" s="345"/>
      <c r="S62" s="344"/>
      <c r="T62" s="344"/>
      <c r="U62" s="344"/>
    </row>
    <row r="63" spans="1:21" s="342" customFormat="1">
      <c r="A63" s="468"/>
      <c r="B63" s="469"/>
      <c r="C63" s="469"/>
      <c r="D63" s="469"/>
      <c r="E63" s="468"/>
      <c r="F63" s="468"/>
      <c r="G63" s="468"/>
      <c r="H63" s="468"/>
      <c r="I63" s="468"/>
      <c r="J63" s="468"/>
      <c r="K63" s="468"/>
      <c r="L63" s="468"/>
      <c r="M63" s="468"/>
      <c r="N63" s="341"/>
      <c r="O63" s="341"/>
      <c r="P63" s="341"/>
      <c r="Q63" s="341"/>
      <c r="R63" s="345"/>
      <c r="S63" s="344"/>
      <c r="T63" s="344"/>
      <c r="U63" s="344"/>
    </row>
  </sheetData>
  <mergeCells count="8">
    <mergeCell ref="A24:B24"/>
    <mergeCell ref="A2:E2"/>
    <mergeCell ref="A3:E3"/>
    <mergeCell ref="A4:E4"/>
    <mergeCell ref="A6:A8"/>
    <mergeCell ref="B6:D6"/>
    <mergeCell ref="E6:E8"/>
    <mergeCell ref="D23:E23"/>
  </mergeCells>
  <printOptions horizontalCentered="1"/>
  <pageMargins left="0.25" right="0.38" top="0.22" bottom="0.27" header="0" footer="0.17"/>
  <pageSetup paperSize="9" orientation="landscape" horizontalDpi="4294967295"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rightToLeft="1" view="pageBreakPreview" zoomScaleNormal="75" zoomScaleSheetLayoutView="75" workbookViewId="0">
      <selection activeCell="F53" sqref="F53"/>
    </sheetView>
  </sheetViews>
  <sheetFormatPr defaultRowHeight="22.5"/>
  <cols>
    <col min="1" max="1" width="4.140625" style="468" customWidth="1"/>
    <col min="2" max="2" width="13.42578125" style="468" customWidth="1"/>
    <col min="3" max="3" width="15.42578125" style="468" customWidth="1"/>
    <col min="4" max="11" width="13.42578125" style="468" customWidth="1"/>
    <col min="12" max="12" width="16.85546875" style="468" customWidth="1"/>
    <col min="13" max="13" width="9.140625" style="468"/>
    <col min="14" max="17" width="9.140625" style="341"/>
    <col min="18" max="18" width="9.140625" style="340"/>
    <col min="19" max="24" width="9.140625" style="339"/>
    <col min="25" max="28" width="9.140625" style="338"/>
    <col min="29" max="256" width="9.140625" style="337"/>
    <col min="257" max="257" width="4.140625" style="337" customWidth="1"/>
    <col min="258" max="258" width="13.42578125" style="337" customWidth="1"/>
    <col min="259" max="259" width="15.42578125" style="337" customWidth="1"/>
    <col min="260" max="267" width="13.42578125" style="337" customWidth="1"/>
    <col min="268" max="268" width="16.85546875" style="337" customWidth="1"/>
    <col min="269" max="512" width="9.140625" style="337"/>
    <col min="513" max="513" width="4.140625" style="337" customWidth="1"/>
    <col min="514" max="514" width="13.42578125" style="337" customWidth="1"/>
    <col min="515" max="515" width="15.42578125" style="337" customWidth="1"/>
    <col min="516" max="523" width="13.42578125" style="337" customWidth="1"/>
    <col min="524" max="524" width="16.85546875" style="337" customWidth="1"/>
    <col min="525" max="768" width="9.140625" style="337"/>
    <col min="769" max="769" width="4.140625" style="337" customWidth="1"/>
    <col min="770" max="770" width="13.42578125" style="337" customWidth="1"/>
    <col min="771" max="771" width="15.42578125" style="337" customWidth="1"/>
    <col min="772" max="779" width="13.42578125" style="337" customWidth="1"/>
    <col min="780" max="780" width="16.85546875" style="337" customWidth="1"/>
    <col min="781" max="1024" width="9.140625" style="337"/>
    <col min="1025" max="1025" width="4.140625" style="337" customWidth="1"/>
    <col min="1026" max="1026" width="13.42578125" style="337" customWidth="1"/>
    <col min="1027" max="1027" width="15.42578125" style="337" customWidth="1"/>
    <col min="1028" max="1035" width="13.42578125" style="337" customWidth="1"/>
    <col min="1036" max="1036" width="16.85546875" style="337" customWidth="1"/>
    <col min="1037" max="1280" width="9.140625" style="337"/>
    <col min="1281" max="1281" width="4.140625" style="337" customWidth="1"/>
    <col min="1282" max="1282" width="13.42578125" style="337" customWidth="1"/>
    <col min="1283" max="1283" width="15.42578125" style="337" customWidth="1"/>
    <col min="1284" max="1291" width="13.42578125" style="337" customWidth="1"/>
    <col min="1292" max="1292" width="16.85546875" style="337" customWidth="1"/>
    <col min="1293" max="1536" width="9.140625" style="337"/>
    <col min="1537" max="1537" width="4.140625" style="337" customWidth="1"/>
    <col min="1538" max="1538" width="13.42578125" style="337" customWidth="1"/>
    <col min="1539" max="1539" width="15.42578125" style="337" customWidth="1"/>
    <col min="1540" max="1547" width="13.42578125" style="337" customWidth="1"/>
    <col min="1548" max="1548" width="16.85546875" style="337" customWidth="1"/>
    <col min="1549" max="1792" width="9.140625" style="337"/>
    <col min="1793" max="1793" width="4.140625" style="337" customWidth="1"/>
    <col min="1794" max="1794" width="13.42578125" style="337" customWidth="1"/>
    <col min="1795" max="1795" width="15.42578125" style="337" customWidth="1"/>
    <col min="1796" max="1803" width="13.42578125" style="337" customWidth="1"/>
    <col min="1804" max="1804" width="16.85546875" style="337" customWidth="1"/>
    <col min="1805" max="2048" width="9.140625" style="337"/>
    <col min="2049" max="2049" width="4.140625" style="337" customWidth="1"/>
    <col min="2050" max="2050" width="13.42578125" style="337" customWidth="1"/>
    <col min="2051" max="2051" width="15.42578125" style="337" customWidth="1"/>
    <col min="2052" max="2059" width="13.42578125" style="337" customWidth="1"/>
    <col min="2060" max="2060" width="16.85546875" style="337" customWidth="1"/>
    <col min="2061" max="2304" width="9.140625" style="337"/>
    <col min="2305" max="2305" width="4.140625" style="337" customWidth="1"/>
    <col min="2306" max="2306" width="13.42578125" style="337" customWidth="1"/>
    <col min="2307" max="2307" width="15.42578125" style="337" customWidth="1"/>
    <col min="2308" max="2315" width="13.42578125" style="337" customWidth="1"/>
    <col min="2316" max="2316" width="16.85546875" style="337" customWidth="1"/>
    <col min="2317" max="2560" width="9.140625" style="337"/>
    <col min="2561" max="2561" width="4.140625" style="337" customWidth="1"/>
    <col min="2562" max="2562" width="13.42578125" style="337" customWidth="1"/>
    <col min="2563" max="2563" width="15.42578125" style="337" customWidth="1"/>
    <col min="2564" max="2571" width="13.42578125" style="337" customWidth="1"/>
    <col min="2572" max="2572" width="16.85546875" style="337" customWidth="1"/>
    <col min="2573" max="2816" width="9.140625" style="337"/>
    <col min="2817" max="2817" width="4.140625" style="337" customWidth="1"/>
    <col min="2818" max="2818" width="13.42578125" style="337" customWidth="1"/>
    <col min="2819" max="2819" width="15.42578125" style="337" customWidth="1"/>
    <col min="2820" max="2827" width="13.42578125" style="337" customWidth="1"/>
    <col min="2828" max="2828" width="16.85546875" style="337" customWidth="1"/>
    <col min="2829" max="3072" width="9.140625" style="337"/>
    <col min="3073" max="3073" width="4.140625" style="337" customWidth="1"/>
    <col min="3074" max="3074" width="13.42578125" style="337" customWidth="1"/>
    <col min="3075" max="3075" width="15.42578125" style="337" customWidth="1"/>
    <col min="3076" max="3083" width="13.42578125" style="337" customWidth="1"/>
    <col min="3084" max="3084" width="16.85546875" style="337" customWidth="1"/>
    <col min="3085" max="3328" width="9.140625" style="337"/>
    <col min="3329" max="3329" width="4.140625" style="337" customWidth="1"/>
    <col min="3330" max="3330" width="13.42578125" style="337" customWidth="1"/>
    <col min="3331" max="3331" width="15.42578125" style="337" customWidth="1"/>
    <col min="3332" max="3339" width="13.42578125" style="337" customWidth="1"/>
    <col min="3340" max="3340" width="16.85546875" style="337" customWidth="1"/>
    <col min="3341" max="3584" width="9.140625" style="337"/>
    <col min="3585" max="3585" width="4.140625" style="337" customWidth="1"/>
    <col min="3586" max="3586" width="13.42578125" style="337" customWidth="1"/>
    <col min="3587" max="3587" width="15.42578125" style="337" customWidth="1"/>
    <col min="3588" max="3595" width="13.42578125" style="337" customWidth="1"/>
    <col min="3596" max="3596" width="16.85546875" style="337" customWidth="1"/>
    <col min="3597" max="3840" width="9.140625" style="337"/>
    <col min="3841" max="3841" width="4.140625" style="337" customWidth="1"/>
    <col min="3842" max="3842" width="13.42578125" style="337" customWidth="1"/>
    <col min="3843" max="3843" width="15.42578125" style="337" customWidth="1"/>
    <col min="3844" max="3851" width="13.42578125" style="337" customWidth="1"/>
    <col min="3852" max="3852" width="16.85546875" style="337" customWidth="1"/>
    <col min="3853" max="4096" width="9.140625" style="337"/>
    <col min="4097" max="4097" width="4.140625" style="337" customWidth="1"/>
    <col min="4098" max="4098" width="13.42578125" style="337" customWidth="1"/>
    <col min="4099" max="4099" width="15.42578125" style="337" customWidth="1"/>
    <col min="4100" max="4107" width="13.42578125" style="337" customWidth="1"/>
    <col min="4108" max="4108" width="16.85546875" style="337" customWidth="1"/>
    <col min="4109" max="4352" width="9.140625" style="337"/>
    <col min="4353" max="4353" width="4.140625" style="337" customWidth="1"/>
    <col min="4354" max="4354" width="13.42578125" style="337" customWidth="1"/>
    <col min="4355" max="4355" width="15.42578125" style="337" customWidth="1"/>
    <col min="4356" max="4363" width="13.42578125" style="337" customWidth="1"/>
    <col min="4364" max="4364" width="16.85546875" style="337" customWidth="1"/>
    <col min="4365" max="4608" width="9.140625" style="337"/>
    <col min="4609" max="4609" width="4.140625" style="337" customWidth="1"/>
    <col min="4610" max="4610" width="13.42578125" style="337" customWidth="1"/>
    <col min="4611" max="4611" width="15.42578125" style="337" customWidth="1"/>
    <col min="4612" max="4619" width="13.42578125" style="337" customWidth="1"/>
    <col min="4620" max="4620" width="16.85546875" style="337" customWidth="1"/>
    <col min="4621" max="4864" width="9.140625" style="337"/>
    <col min="4865" max="4865" width="4.140625" style="337" customWidth="1"/>
    <col min="4866" max="4866" width="13.42578125" style="337" customWidth="1"/>
    <col min="4867" max="4867" width="15.42578125" style="337" customWidth="1"/>
    <col min="4868" max="4875" width="13.42578125" style="337" customWidth="1"/>
    <col min="4876" max="4876" width="16.85546875" style="337" customWidth="1"/>
    <col min="4877" max="5120" width="9.140625" style="337"/>
    <col min="5121" max="5121" width="4.140625" style="337" customWidth="1"/>
    <col min="5122" max="5122" width="13.42578125" style="337" customWidth="1"/>
    <col min="5123" max="5123" width="15.42578125" style="337" customWidth="1"/>
    <col min="5124" max="5131" width="13.42578125" style="337" customWidth="1"/>
    <col min="5132" max="5132" width="16.85546875" style="337" customWidth="1"/>
    <col min="5133" max="5376" width="9.140625" style="337"/>
    <col min="5377" max="5377" width="4.140625" style="337" customWidth="1"/>
    <col min="5378" max="5378" width="13.42578125" style="337" customWidth="1"/>
    <col min="5379" max="5379" width="15.42578125" style="337" customWidth="1"/>
    <col min="5380" max="5387" width="13.42578125" style="337" customWidth="1"/>
    <col min="5388" max="5388" width="16.85546875" style="337" customWidth="1"/>
    <col min="5389" max="5632" width="9.140625" style="337"/>
    <col min="5633" max="5633" width="4.140625" style="337" customWidth="1"/>
    <col min="5634" max="5634" width="13.42578125" style="337" customWidth="1"/>
    <col min="5635" max="5635" width="15.42578125" style="337" customWidth="1"/>
    <col min="5636" max="5643" width="13.42578125" style="337" customWidth="1"/>
    <col min="5644" max="5644" width="16.85546875" style="337" customWidth="1"/>
    <col min="5645" max="5888" width="9.140625" style="337"/>
    <col min="5889" max="5889" width="4.140625" style="337" customWidth="1"/>
    <col min="5890" max="5890" width="13.42578125" style="337" customWidth="1"/>
    <col min="5891" max="5891" width="15.42578125" style="337" customWidth="1"/>
    <col min="5892" max="5899" width="13.42578125" style="337" customWidth="1"/>
    <col min="5900" max="5900" width="16.85546875" style="337" customWidth="1"/>
    <col min="5901" max="6144" width="9.140625" style="337"/>
    <col min="6145" max="6145" width="4.140625" style="337" customWidth="1"/>
    <col min="6146" max="6146" width="13.42578125" style="337" customWidth="1"/>
    <col min="6147" max="6147" width="15.42578125" style="337" customWidth="1"/>
    <col min="6148" max="6155" width="13.42578125" style="337" customWidth="1"/>
    <col min="6156" max="6156" width="16.85546875" style="337" customWidth="1"/>
    <col min="6157" max="6400" width="9.140625" style="337"/>
    <col min="6401" max="6401" width="4.140625" style="337" customWidth="1"/>
    <col min="6402" max="6402" width="13.42578125" style="337" customWidth="1"/>
    <col min="6403" max="6403" width="15.42578125" style="337" customWidth="1"/>
    <col min="6404" max="6411" width="13.42578125" style="337" customWidth="1"/>
    <col min="6412" max="6412" width="16.85546875" style="337" customWidth="1"/>
    <col min="6413" max="6656" width="9.140625" style="337"/>
    <col min="6657" max="6657" width="4.140625" style="337" customWidth="1"/>
    <col min="6658" max="6658" width="13.42578125" style="337" customWidth="1"/>
    <col min="6659" max="6659" width="15.42578125" style="337" customWidth="1"/>
    <col min="6660" max="6667" width="13.42578125" style="337" customWidth="1"/>
    <col min="6668" max="6668" width="16.85546875" style="337" customWidth="1"/>
    <col min="6669" max="6912" width="9.140625" style="337"/>
    <col min="6913" max="6913" width="4.140625" style="337" customWidth="1"/>
    <col min="6914" max="6914" width="13.42578125" style="337" customWidth="1"/>
    <col min="6915" max="6915" width="15.42578125" style="337" customWidth="1"/>
    <col min="6916" max="6923" width="13.42578125" style="337" customWidth="1"/>
    <col min="6924" max="6924" width="16.85546875" style="337" customWidth="1"/>
    <col min="6925" max="7168" width="9.140625" style="337"/>
    <col min="7169" max="7169" width="4.140625" style="337" customWidth="1"/>
    <col min="7170" max="7170" width="13.42578125" style="337" customWidth="1"/>
    <col min="7171" max="7171" width="15.42578125" style="337" customWidth="1"/>
    <col min="7172" max="7179" width="13.42578125" style="337" customWidth="1"/>
    <col min="7180" max="7180" width="16.85546875" style="337" customWidth="1"/>
    <col min="7181" max="7424" width="9.140625" style="337"/>
    <col min="7425" max="7425" width="4.140625" style="337" customWidth="1"/>
    <col min="7426" max="7426" width="13.42578125" style="337" customWidth="1"/>
    <col min="7427" max="7427" width="15.42578125" style="337" customWidth="1"/>
    <col min="7428" max="7435" width="13.42578125" style="337" customWidth="1"/>
    <col min="7436" max="7436" width="16.85546875" style="337" customWidth="1"/>
    <col min="7437" max="7680" width="9.140625" style="337"/>
    <col min="7681" max="7681" width="4.140625" style="337" customWidth="1"/>
    <col min="7682" max="7682" width="13.42578125" style="337" customWidth="1"/>
    <col min="7683" max="7683" width="15.42578125" style="337" customWidth="1"/>
    <col min="7684" max="7691" width="13.42578125" style="337" customWidth="1"/>
    <col min="7692" max="7692" width="16.85546875" style="337" customWidth="1"/>
    <col min="7693" max="7936" width="9.140625" style="337"/>
    <col min="7937" max="7937" width="4.140625" style="337" customWidth="1"/>
    <col min="7938" max="7938" width="13.42578125" style="337" customWidth="1"/>
    <col min="7939" max="7939" width="15.42578125" style="337" customWidth="1"/>
    <col min="7940" max="7947" width="13.42578125" style="337" customWidth="1"/>
    <col min="7948" max="7948" width="16.85546875" style="337" customWidth="1"/>
    <col min="7949" max="8192" width="9.140625" style="337"/>
    <col min="8193" max="8193" width="4.140625" style="337" customWidth="1"/>
    <col min="8194" max="8194" width="13.42578125" style="337" customWidth="1"/>
    <col min="8195" max="8195" width="15.42578125" style="337" customWidth="1"/>
    <col min="8196" max="8203" width="13.42578125" style="337" customWidth="1"/>
    <col min="8204" max="8204" width="16.85546875" style="337" customWidth="1"/>
    <col min="8205" max="8448" width="9.140625" style="337"/>
    <col min="8449" max="8449" width="4.140625" style="337" customWidth="1"/>
    <col min="8450" max="8450" width="13.42578125" style="337" customWidth="1"/>
    <col min="8451" max="8451" width="15.42578125" style="337" customWidth="1"/>
    <col min="8452" max="8459" width="13.42578125" style="337" customWidth="1"/>
    <col min="8460" max="8460" width="16.85546875" style="337" customWidth="1"/>
    <col min="8461" max="8704" width="9.140625" style="337"/>
    <col min="8705" max="8705" width="4.140625" style="337" customWidth="1"/>
    <col min="8706" max="8706" width="13.42578125" style="337" customWidth="1"/>
    <col min="8707" max="8707" width="15.42578125" style="337" customWidth="1"/>
    <col min="8708" max="8715" width="13.42578125" style="337" customWidth="1"/>
    <col min="8716" max="8716" width="16.85546875" style="337" customWidth="1"/>
    <col min="8717" max="8960" width="9.140625" style="337"/>
    <col min="8961" max="8961" width="4.140625" style="337" customWidth="1"/>
    <col min="8962" max="8962" width="13.42578125" style="337" customWidth="1"/>
    <col min="8963" max="8963" width="15.42578125" style="337" customWidth="1"/>
    <col min="8964" max="8971" width="13.42578125" style="337" customWidth="1"/>
    <col min="8972" max="8972" width="16.85546875" style="337" customWidth="1"/>
    <col min="8973" max="9216" width="9.140625" style="337"/>
    <col min="9217" max="9217" width="4.140625" style="337" customWidth="1"/>
    <col min="9218" max="9218" width="13.42578125" style="337" customWidth="1"/>
    <col min="9219" max="9219" width="15.42578125" style="337" customWidth="1"/>
    <col min="9220" max="9227" width="13.42578125" style="337" customWidth="1"/>
    <col min="9228" max="9228" width="16.85546875" style="337" customWidth="1"/>
    <col min="9229" max="9472" width="9.140625" style="337"/>
    <col min="9473" max="9473" width="4.140625" style="337" customWidth="1"/>
    <col min="9474" max="9474" width="13.42578125" style="337" customWidth="1"/>
    <col min="9475" max="9475" width="15.42578125" style="337" customWidth="1"/>
    <col min="9476" max="9483" width="13.42578125" style="337" customWidth="1"/>
    <col min="9484" max="9484" width="16.85546875" style="337" customWidth="1"/>
    <col min="9485" max="9728" width="9.140625" style="337"/>
    <col min="9729" max="9729" width="4.140625" style="337" customWidth="1"/>
    <col min="9730" max="9730" width="13.42578125" style="337" customWidth="1"/>
    <col min="9731" max="9731" width="15.42578125" style="337" customWidth="1"/>
    <col min="9732" max="9739" width="13.42578125" style="337" customWidth="1"/>
    <col min="9740" max="9740" width="16.85546875" style="337" customWidth="1"/>
    <col min="9741" max="9984" width="9.140625" style="337"/>
    <col min="9985" max="9985" width="4.140625" style="337" customWidth="1"/>
    <col min="9986" max="9986" width="13.42578125" style="337" customWidth="1"/>
    <col min="9987" max="9987" width="15.42578125" style="337" customWidth="1"/>
    <col min="9988" max="9995" width="13.42578125" style="337" customWidth="1"/>
    <col min="9996" max="9996" width="16.85546875" style="337" customWidth="1"/>
    <col min="9997" max="10240" width="9.140625" style="337"/>
    <col min="10241" max="10241" width="4.140625" style="337" customWidth="1"/>
    <col min="10242" max="10242" width="13.42578125" style="337" customWidth="1"/>
    <col min="10243" max="10243" width="15.42578125" style="337" customWidth="1"/>
    <col min="10244" max="10251" width="13.42578125" style="337" customWidth="1"/>
    <col min="10252" max="10252" width="16.85546875" style="337" customWidth="1"/>
    <col min="10253" max="10496" width="9.140625" style="337"/>
    <col min="10497" max="10497" width="4.140625" style="337" customWidth="1"/>
    <col min="10498" max="10498" width="13.42578125" style="337" customWidth="1"/>
    <col min="10499" max="10499" width="15.42578125" style="337" customWidth="1"/>
    <col min="10500" max="10507" width="13.42578125" style="337" customWidth="1"/>
    <col min="10508" max="10508" width="16.85546875" style="337" customWidth="1"/>
    <col min="10509" max="10752" width="9.140625" style="337"/>
    <col min="10753" max="10753" width="4.140625" style="337" customWidth="1"/>
    <col min="10754" max="10754" width="13.42578125" style="337" customWidth="1"/>
    <col min="10755" max="10755" width="15.42578125" style="337" customWidth="1"/>
    <col min="10756" max="10763" width="13.42578125" style="337" customWidth="1"/>
    <col min="10764" max="10764" width="16.85546875" style="337" customWidth="1"/>
    <col min="10765" max="11008" width="9.140625" style="337"/>
    <col min="11009" max="11009" width="4.140625" style="337" customWidth="1"/>
    <col min="11010" max="11010" width="13.42578125" style="337" customWidth="1"/>
    <col min="11011" max="11011" width="15.42578125" style="337" customWidth="1"/>
    <col min="11012" max="11019" width="13.42578125" style="337" customWidth="1"/>
    <col min="11020" max="11020" width="16.85546875" style="337" customWidth="1"/>
    <col min="11021" max="11264" width="9.140625" style="337"/>
    <col min="11265" max="11265" width="4.140625" style="337" customWidth="1"/>
    <col min="11266" max="11266" width="13.42578125" style="337" customWidth="1"/>
    <col min="11267" max="11267" width="15.42578125" style="337" customWidth="1"/>
    <col min="11268" max="11275" width="13.42578125" style="337" customWidth="1"/>
    <col min="11276" max="11276" width="16.85546875" style="337" customWidth="1"/>
    <col min="11277" max="11520" width="9.140625" style="337"/>
    <col min="11521" max="11521" width="4.140625" style="337" customWidth="1"/>
    <col min="11522" max="11522" width="13.42578125" style="337" customWidth="1"/>
    <col min="11523" max="11523" width="15.42578125" style="337" customWidth="1"/>
    <col min="11524" max="11531" width="13.42578125" style="337" customWidth="1"/>
    <col min="11532" max="11532" width="16.85546875" style="337" customWidth="1"/>
    <col min="11533" max="11776" width="9.140625" style="337"/>
    <col min="11777" max="11777" width="4.140625" style="337" customWidth="1"/>
    <col min="11778" max="11778" width="13.42578125" style="337" customWidth="1"/>
    <col min="11779" max="11779" width="15.42578125" style="337" customWidth="1"/>
    <col min="11780" max="11787" width="13.42578125" style="337" customWidth="1"/>
    <col min="11788" max="11788" width="16.85546875" style="337" customWidth="1"/>
    <col min="11789" max="12032" width="9.140625" style="337"/>
    <col min="12033" max="12033" width="4.140625" style="337" customWidth="1"/>
    <col min="12034" max="12034" width="13.42578125" style="337" customWidth="1"/>
    <col min="12035" max="12035" width="15.42578125" style="337" customWidth="1"/>
    <col min="12036" max="12043" width="13.42578125" style="337" customWidth="1"/>
    <col min="12044" max="12044" width="16.85546875" style="337" customWidth="1"/>
    <col min="12045" max="12288" width="9.140625" style="337"/>
    <col min="12289" max="12289" width="4.140625" style="337" customWidth="1"/>
    <col min="12290" max="12290" width="13.42578125" style="337" customWidth="1"/>
    <col min="12291" max="12291" width="15.42578125" style="337" customWidth="1"/>
    <col min="12292" max="12299" width="13.42578125" style="337" customWidth="1"/>
    <col min="12300" max="12300" width="16.85546875" style="337" customWidth="1"/>
    <col min="12301" max="12544" width="9.140625" style="337"/>
    <col min="12545" max="12545" width="4.140625" style="337" customWidth="1"/>
    <col min="12546" max="12546" width="13.42578125" style="337" customWidth="1"/>
    <col min="12547" max="12547" width="15.42578125" style="337" customWidth="1"/>
    <col min="12548" max="12555" width="13.42578125" style="337" customWidth="1"/>
    <col min="12556" max="12556" width="16.85546875" style="337" customWidth="1"/>
    <col min="12557" max="12800" width="9.140625" style="337"/>
    <col min="12801" max="12801" width="4.140625" style="337" customWidth="1"/>
    <col min="12802" max="12802" width="13.42578125" style="337" customWidth="1"/>
    <col min="12803" max="12803" width="15.42578125" style="337" customWidth="1"/>
    <col min="12804" max="12811" width="13.42578125" style="337" customWidth="1"/>
    <col min="12812" max="12812" width="16.85546875" style="337" customWidth="1"/>
    <col min="12813" max="13056" width="9.140625" style="337"/>
    <col min="13057" max="13057" width="4.140625" style="337" customWidth="1"/>
    <col min="13058" max="13058" width="13.42578125" style="337" customWidth="1"/>
    <col min="13059" max="13059" width="15.42578125" style="337" customWidth="1"/>
    <col min="13060" max="13067" width="13.42578125" style="337" customWidth="1"/>
    <col min="13068" max="13068" width="16.85546875" style="337" customWidth="1"/>
    <col min="13069" max="13312" width="9.140625" style="337"/>
    <col min="13313" max="13313" width="4.140625" style="337" customWidth="1"/>
    <col min="13314" max="13314" width="13.42578125" style="337" customWidth="1"/>
    <col min="13315" max="13315" width="15.42578125" style="337" customWidth="1"/>
    <col min="13316" max="13323" width="13.42578125" style="337" customWidth="1"/>
    <col min="13324" max="13324" width="16.85546875" style="337" customWidth="1"/>
    <col min="13325" max="13568" width="9.140625" style="337"/>
    <col min="13569" max="13569" width="4.140625" style="337" customWidth="1"/>
    <col min="13570" max="13570" width="13.42578125" style="337" customWidth="1"/>
    <col min="13571" max="13571" width="15.42578125" style="337" customWidth="1"/>
    <col min="13572" max="13579" width="13.42578125" style="337" customWidth="1"/>
    <col min="13580" max="13580" width="16.85546875" style="337" customWidth="1"/>
    <col min="13581" max="13824" width="9.140625" style="337"/>
    <col min="13825" max="13825" width="4.140625" style="337" customWidth="1"/>
    <col min="13826" max="13826" width="13.42578125" style="337" customWidth="1"/>
    <col min="13827" max="13827" width="15.42578125" style="337" customWidth="1"/>
    <col min="13828" max="13835" width="13.42578125" style="337" customWidth="1"/>
    <col min="13836" max="13836" width="16.85546875" style="337" customWidth="1"/>
    <col min="13837" max="14080" width="9.140625" style="337"/>
    <col min="14081" max="14081" width="4.140625" style="337" customWidth="1"/>
    <col min="14082" max="14082" width="13.42578125" style="337" customWidth="1"/>
    <col min="14083" max="14083" width="15.42578125" style="337" customWidth="1"/>
    <col min="14084" max="14091" width="13.42578125" style="337" customWidth="1"/>
    <col min="14092" max="14092" width="16.85546875" style="337" customWidth="1"/>
    <col min="14093" max="14336" width="9.140625" style="337"/>
    <col min="14337" max="14337" width="4.140625" style="337" customWidth="1"/>
    <col min="14338" max="14338" width="13.42578125" style="337" customWidth="1"/>
    <col min="14339" max="14339" width="15.42578125" style="337" customWidth="1"/>
    <col min="14340" max="14347" width="13.42578125" style="337" customWidth="1"/>
    <col min="14348" max="14348" width="16.85546875" style="337" customWidth="1"/>
    <col min="14349" max="14592" width="9.140625" style="337"/>
    <col min="14593" max="14593" width="4.140625" style="337" customWidth="1"/>
    <col min="14594" max="14594" width="13.42578125" style="337" customWidth="1"/>
    <col min="14595" max="14595" width="15.42578125" style="337" customWidth="1"/>
    <col min="14596" max="14603" width="13.42578125" style="337" customWidth="1"/>
    <col min="14604" max="14604" width="16.85546875" style="337" customWidth="1"/>
    <col min="14605" max="14848" width="9.140625" style="337"/>
    <col min="14849" max="14849" width="4.140625" style="337" customWidth="1"/>
    <col min="14850" max="14850" width="13.42578125" style="337" customWidth="1"/>
    <col min="14851" max="14851" width="15.42578125" style="337" customWidth="1"/>
    <col min="14852" max="14859" width="13.42578125" style="337" customWidth="1"/>
    <col min="14860" max="14860" width="16.85546875" style="337" customWidth="1"/>
    <col min="14861" max="15104" width="9.140625" style="337"/>
    <col min="15105" max="15105" width="4.140625" style="337" customWidth="1"/>
    <col min="15106" max="15106" width="13.42578125" style="337" customWidth="1"/>
    <col min="15107" max="15107" width="15.42578125" style="337" customWidth="1"/>
    <col min="15108" max="15115" width="13.42578125" style="337" customWidth="1"/>
    <col min="15116" max="15116" width="16.85546875" style="337" customWidth="1"/>
    <col min="15117" max="15360" width="9.140625" style="337"/>
    <col min="15361" max="15361" width="4.140625" style="337" customWidth="1"/>
    <col min="15362" max="15362" width="13.42578125" style="337" customWidth="1"/>
    <col min="15363" max="15363" width="15.42578125" style="337" customWidth="1"/>
    <col min="15364" max="15371" width="13.42578125" style="337" customWidth="1"/>
    <col min="15372" max="15372" width="16.85546875" style="337" customWidth="1"/>
    <col min="15373" max="15616" width="9.140625" style="337"/>
    <col min="15617" max="15617" width="4.140625" style="337" customWidth="1"/>
    <col min="15618" max="15618" width="13.42578125" style="337" customWidth="1"/>
    <col min="15619" max="15619" width="15.42578125" style="337" customWidth="1"/>
    <col min="15620" max="15627" width="13.42578125" style="337" customWidth="1"/>
    <col min="15628" max="15628" width="16.85546875" style="337" customWidth="1"/>
    <col min="15629" max="15872" width="9.140625" style="337"/>
    <col min="15873" max="15873" width="4.140625" style="337" customWidth="1"/>
    <col min="15874" max="15874" width="13.42578125" style="337" customWidth="1"/>
    <col min="15875" max="15875" width="15.42578125" style="337" customWidth="1"/>
    <col min="15876" max="15883" width="13.42578125" style="337" customWidth="1"/>
    <col min="15884" max="15884" width="16.85546875" style="337" customWidth="1"/>
    <col min="15885" max="16128" width="9.140625" style="337"/>
    <col min="16129" max="16129" width="4.140625" style="337" customWidth="1"/>
    <col min="16130" max="16130" width="13.42578125" style="337" customWidth="1"/>
    <col min="16131" max="16131" width="15.42578125" style="337" customWidth="1"/>
    <col min="16132" max="16139" width="13.42578125" style="337" customWidth="1"/>
    <col min="16140" max="16140" width="16.85546875" style="337" customWidth="1"/>
    <col min="16141" max="16384" width="9.140625" style="337"/>
  </cols>
  <sheetData>
    <row r="1" spans="1:28" ht="56.25" customHeight="1"/>
    <row r="2" spans="1:28" ht="24">
      <c r="A2" s="823" t="s">
        <v>700</v>
      </c>
      <c r="B2" s="823"/>
      <c r="C2" s="823"/>
      <c r="D2" s="823"/>
      <c r="E2" s="823"/>
      <c r="F2" s="823"/>
      <c r="G2" s="823"/>
      <c r="H2" s="823"/>
      <c r="I2" s="823"/>
      <c r="J2" s="823"/>
      <c r="K2" s="823"/>
      <c r="L2" s="284"/>
      <c r="M2" s="284"/>
      <c r="N2" s="376"/>
    </row>
    <row r="3" spans="1:28" ht="24">
      <c r="A3" s="823" t="s">
        <v>699</v>
      </c>
      <c r="B3" s="823"/>
      <c r="C3" s="823"/>
      <c r="D3" s="823"/>
      <c r="E3" s="823"/>
      <c r="F3" s="823"/>
      <c r="G3" s="823"/>
      <c r="H3" s="823"/>
      <c r="I3" s="823"/>
      <c r="J3" s="823"/>
      <c r="K3" s="823"/>
      <c r="L3" s="284"/>
      <c r="M3" s="284"/>
      <c r="N3" s="376"/>
    </row>
    <row r="4" spans="1:28" ht="24">
      <c r="A4" s="905" t="s">
        <v>726</v>
      </c>
      <c r="B4" s="905"/>
      <c r="C4" s="905"/>
      <c r="D4" s="905"/>
      <c r="E4" s="905"/>
      <c r="F4" s="905"/>
      <c r="G4" s="905"/>
      <c r="H4" s="905"/>
      <c r="I4" s="905"/>
      <c r="J4" s="905"/>
      <c r="K4" s="905"/>
      <c r="L4" s="284"/>
      <c r="M4" s="284"/>
      <c r="N4" s="376"/>
    </row>
    <row r="5" spans="1:28" s="366" customFormat="1" ht="33.75" customHeight="1">
      <c r="A5" s="865" t="s">
        <v>698</v>
      </c>
      <c r="B5" s="865"/>
      <c r="C5" s="865"/>
      <c r="D5" s="468"/>
      <c r="E5" s="468"/>
      <c r="F5" s="468"/>
      <c r="G5" s="468"/>
      <c r="H5" s="468"/>
      <c r="I5" s="468"/>
      <c r="J5" s="468"/>
      <c r="K5" s="468"/>
      <c r="L5" s="468"/>
      <c r="M5" s="468"/>
      <c r="N5" s="341"/>
      <c r="O5" s="341"/>
      <c r="P5" s="341"/>
      <c r="Q5" s="341"/>
      <c r="R5" s="345"/>
      <c r="S5" s="344"/>
      <c r="T5" s="344"/>
      <c r="U5" s="344"/>
      <c r="V5" s="344"/>
      <c r="W5" s="344"/>
      <c r="X5" s="344"/>
      <c r="Y5" s="347"/>
      <c r="Z5" s="347"/>
      <c r="AA5" s="347"/>
      <c r="AB5" s="347"/>
    </row>
    <row r="6" spans="1:28" s="366" customFormat="1" ht="30.75" customHeight="1">
      <c r="A6" s="906" t="s">
        <v>697</v>
      </c>
      <c r="B6" s="887"/>
      <c r="C6" s="830" t="s">
        <v>696</v>
      </c>
      <c r="D6" s="895"/>
      <c r="E6" s="895"/>
      <c r="F6" s="895"/>
      <c r="G6" s="895"/>
      <c r="H6" s="895"/>
      <c r="I6" s="895"/>
      <c r="J6" s="895"/>
      <c r="K6" s="895"/>
      <c r="L6" s="468"/>
      <c r="M6" s="468"/>
      <c r="N6" s="341"/>
      <c r="O6" s="341"/>
      <c r="P6" s="341"/>
      <c r="Q6" s="341"/>
      <c r="R6" s="345"/>
      <c r="S6" s="344"/>
      <c r="T6" s="344"/>
      <c r="U6" s="344"/>
      <c r="V6" s="344"/>
      <c r="W6" s="344"/>
      <c r="X6" s="344"/>
      <c r="Y6" s="347"/>
      <c r="Z6" s="347"/>
      <c r="AA6" s="347"/>
      <c r="AB6" s="347"/>
    </row>
    <row r="7" spans="1:28" s="362" customFormat="1" ht="53.25" customHeight="1">
      <c r="A7" s="907"/>
      <c r="B7" s="889"/>
      <c r="C7" s="285" t="s">
        <v>695</v>
      </c>
      <c r="D7" s="503" t="s">
        <v>694</v>
      </c>
      <c r="E7" s="504" t="s">
        <v>693</v>
      </c>
      <c r="F7" s="285" t="s">
        <v>692</v>
      </c>
      <c r="G7" s="285" t="s">
        <v>691</v>
      </c>
      <c r="H7" s="285" t="s">
        <v>690</v>
      </c>
      <c r="I7" s="285" t="s">
        <v>689</v>
      </c>
      <c r="J7" s="285" t="s">
        <v>688</v>
      </c>
      <c r="K7" s="286" t="s">
        <v>11</v>
      </c>
      <c r="L7" s="590"/>
      <c r="M7" s="590"/>
      <c r="N7" s="263"/>
      <c r="O7" s="263"/>
      <c r="P7" s="263"/>
      <c r="Q7" s="263"/>
      <c r="R7" s="365"/>
      <c r="S7" s="364"/>
      <c r="T7" s="364"/>
      <c r="U7" s="364"/>
      <c r="V7" s="364"/>
      <c r="W7" s="364"/>
      <c r="X7" s="364"/>
      <c r="Y7" s="363"/>
      <c r="Z7" s="363"/>
      <c r="AA7" s="363"/>
      <c r="AB7" s="363"/>
    </row>
    <row r="8" spans="1:28" s="461" customFormat="1" ht="70.5" customHeight="1">
      <c r="A8" s="910" t="s">
        <v>687</v>
      </c>
      <c r="B8" s="910"/>
      <c r="C8" s="466">
        <v>3</v>
      </c>
      <c r="D8" s="466">
        <v>3</v>
      </c>
      <c r="E8" s="466">
        <v>15</v>
      </c>
      <c r="F8" s="466">
        <v>69</v>
      </c>
      <c r="G8" s="466">
        <v>29</v>
      </c>
      <c r="H8" s="466">
        <v>7</v>
      </c>
      <c r="I8" s="466">
        <v>3</v>
      </c>
      <c r="J8" s="466">
        <v>2</v>
      </c>
      <c r="K8" s="505">
        <f>SUM(C8:J8)</f>
        <v>131</v>
      </c>
      <c r="L8" s="908"/>
      <c r="M8" s="469"/>
      <c r="N8" s="358"/>
      <c r="O8" s="358"/>
      <c r="P8" s="358"/>
      <c r="Q8" s="358"/>
      <c r="R8" s="357"/>
      <c r="S8" s="356"/>
      <c r="T8" s="356"/>
      <c r="U8" s="356"/>
      <c r="V8" s="356"/>
      <c r="W8" s="356"/>
      <c r="X8" s="356"/>
    </row>
    <row r="9" spans="1:28" s="461" customFormat="1" ht="70.5" customHeight="1">
      <c r="A9" s="909" t="s">
        <v>686</v>
      </c>
      <c r="B9" s="909"/>
      <c r="C9" s="506">
        <v>1</v>
      </c>
      <c r="D9" s="506">
        <v>16</v>
      </c>
      <c r="E9" s="506">
        <v>226</v>
      </c>
      <c r="F9" s="506">
        <v>374</v>
      </c>
      <c r="G9" s="506">
        <v>126</v>
      </c>
      <c r="H9" s="506">
        <v>59</v>
      </c>
      <c r="I9" s="506">
        <v>20</v>
      </c>
      <c r="J9" s="506">
        <v>4</v>
      </c>
      <c r="K9" s="507">
        <f>SUM(C9:J9)</f>
        <v>826</v>
      </c>
      <c r="L9" s="908"/>
      <c r="M9" s="469"/>
      <c r="N9" s="358"/>
      <c r="O9" s="358"/>
      <c r="P9" s="358"/>
      <c r="Q9" s="358"/>
      <c r="R9" s="357"/>
      <c r="S9" s="356"/>
      <c r="T9" s="356"/>
      <c r="U9" s="356"/>
      <c r="V9" s="356"/>
      <c r="W9" s="356"/>
      <c r="X9" s="356"/>
    </row>
    <row r="10" spans="1:28" s="426" customFormat="1" ht="6" customHeight="1">
      <c r="A10" s="469"/>
      <c r="B10" s="469"/>
      <c r="C10" s="605"/>
      <c r="D10" s="605"/>
      <c r="E10" s="605"/>
      <c r="F10" s="605"/>
      <c r="G10" s="605"/>
      <c r="H10" s="605"/>
      <c r="I10" s="606"/>
      <c r="J10" s="606"/>
      <c r="K10" s="607"/>
      <c r="L10" s="607"/>
      <c r="M10" s="468"/>
      <c r="N10" s="341"/>
      <c r="O10" s="341"/>
      <c r="P10" s="341"/>
      <c r="Q10" s="341"/>
      <c r="R10" s="345"/>
      <c r="S10" s="344"/>
      <c r="T10" s="344"/>
      <c r="U10" s="344"/>
      <c r="V10" s="344"/>
      <c r="W10" s="344"/>
      <c r="X10" s="344"/>
    </row>
    <row r="11" spans="1:28" s="347" customFormat="1" ht="16.5" customHeight="1">
      <c r="A11" s="880" t="s">
        <v>652</v>
      </c>
      <c r="B11" s="880"/>
      <c r="C11" s="880"/>
      <c r="D11" s="880"/>
      <c r="E11" s="498"/>
      <c r="F11" s="498"/>
      <c r="G11" s="498"/>
      <c r="H11" s="498"/>
      <c r="I11" s="867" t="s">
        <v>651</v>
      </c>
      <c r="J11" s="867"/>
      <c r="K11" s="867"/>
      <c r="L11" s="498"/>
      <c r="M11" s="498"/>
      <c r="N11" s="350"/>
      <c r="O11" s="350"/>
      <c r="P11" s="350"/>
      <c r="Q11" s="350"/>
      <c r="R11" s="349"/>
      <c r="S11" s="348"/>
      <c r="T11" s="348"/>
      <c r="U11" s="348"/>
    </row>
    <row r="12" spans="1:28" s="347" customFormat="1" ht="16.5" customHeight="1">
      <c r="A12" s="894" t="s">
        <v>650</v>
      </c>
      <c r="B12" s="894"/>
      <c r="C12" s="500"/>
      <c r="D12" s="500"/>
      <c r="E12" s="498"/>
      <c r="F12" s="498"/>
      <c r="G12" s="498"/>
      <c r="H12" s="498"/>
      <c r="I12" s="498"/>
      <c r="J12" s="867" t="s">
        <v>354</v>
      </c>
      <c r="K12" s="867"/>
      <c r="L12" s="498"/>
      <c r="M12" s="498"/>
      <c r="N12" s="350"/>
      <c r="O12" s="350"/>
      <c r="P12" s="350"/>
      <c r="Q12" s="350"/>
      <c r="R12" s="349"/>
      <c r="S12" s="348"/>
      <c r="T12" s="348"/>
      <c r="U12" s="348"/>
    </row>
    <row r="13" spans="1:28" s="346" customFormat="1">
      <c r="A13" s="468"/>
      <c r="B13" s="468"/>
      <c r="C13" s="468"/>
      <c r="D13" s="468"/>
      <c r="E13" s="468"/>
      <c r="F13" s="468"/>
      <c r="G13" s="468"/>
      <c r="H13" s="468"/>
      <c r="I13" s="468"/>
      <c r="J13" s="468"/>
      <c r="K13" s="468"/>
      <c r="L13" s="468"/>
      <c r="M13" s="468"/>
      <c r="N13" s="341"/>
      <c r="O13" s="341"/>
      <c r="P13" s="341"/>
      <c r="Q13" s="341"/>
      <c r="R13" s="345"/>
      <c r="S13" s="344"/>
      <c r="T13" s="344"/>
      <c r="U13" s="344"/>
      <c r="V13" s="344"/>
      <c r="W13" s="344"/>
      <c r="X13" s="344"/>
      <c r="Y13" s="347"/>
      <c r="Z13" s="347"/>
      <c r="AA13" s="347"/>
      <c r="AB13" s="347"/>
    </row>
    <row r="14" spans="1:28" s="346" customFormat="1">
      <c r="A14" s="468"/>
      <c r="B14" s="468"/>
      <c r="C14" s="468"/>
      <c r="D14" s="468"/>
      <c r="E14" s="468"/>
      <c r="F14" s="468"/>
      <c r="G14" s="468"/>
      <c r="H14" s="468"/>
      <c r="I14" s="468"/>
      <c r="J14" s="468"/>
      <c r="K14" s="468"/>
      <c r="L14" s="468"/>
      <c r="M14" s="468"/>
      <c r="N14" s="341"/>
      <c r="O14" s="341"/>
      <c r="P14" s="341"/>
      <c r="Q14" s="341"/>
      <c r="R14" s="345"/>
      <c r="S14" s="344"/>
      <c r="T14" s="344"/>
      <c r="U14" s="344"/>
      <c r="V14" s="344"/>
      <c r="W14" s="344"/>
      <c r="X14" s="344"/>
      <c r="Y14" s="347"/>
      <c r="Z14" s="347"/>
      <c r="AA14" s="347"/>
      <c r="AB14" s="347"/>
    </row>
    <row r="15" spans="1:28" s="346" customFormat="1">
      <c r="A15" s="468"/>
      <c r="B15" s="468"/>
      <c r="C15" s="468"/>
      <c r="D15" s="468"/>
      <c r="E15" s="468"/>
      <c r="F15" s="468"/>
      <c r="G15" s="468"/>
      <c r="H15" s="468"/>
      <c r="I15" s="468"/>
      <c r="J15" s="468"/>
      <c r="K15" s="468"/>
      <c r="L15" s="468"/>
      <c r="M15" s="468"/>
      <c r="N15" s="341"/>
      <c r="O15" s="341"/>
      <c r="P15" s="341"/>
      <c r="Q15" s="341"/>
      <c r="R15" s="345"/>
      <c r="S15" s="344"/>
      <c r="T15" s="344"/>
      <c r="U15" s="344"/>
      <c r="V15" s="344"/>
      <c r="W15" s="344"/>
      <c r="X15" s="344"/>
      <c r="Y15" s="347"/>
      <c r="Z15" s="347"/>
      <c r="AA15" s="347"/>
      <c r="AB15" s="347"/>
    </row>
    <row r="16" spans="1:28" s="346" customFormat="1">
      <c r="A16" s="468"/>
      <c r="B16" s="468"/>
      <c r="C16" s="468"/>
      <c r="D16" s="468"/>
      <c r="E16" s="468"/>
      <c r="F16" s="468"/>
      <c r="G16" s="468"/>
      <c r="H16" s="468"/>
      <c r="I16" s="468"/>
      <c r="J16" s="468"/>
      <c r="K16" s="468"/>
      <c r="L16" s="468"/>
      <c r="M16" s="468"/>
      <c r="N16" s="341"/>
      <c r="O16" s="341"/>
      <c r="P16" s="341"/>
      <c r="Q16" s="341"/>
      <c r="R16" s="345"/>
      <c r="S16" s="344"/>
      <c r="T16" s="344"/>
      <c r="U16" s="344"/>
      <c r="V16" s="344"/>
      <c r="W16" s="344"/>
      <c r="X16" s="344"/>
      <c r="Y16" s="347"/>
      <c r="Z16" s="347"/>
      <c r="AA16" s="347"/>
      <c r="AB16" s="347"/>
    </row>
    <row r="17" spans="1:28" s="346" customFormat="1">
      <c r="A17" s="468"/>
      <c r="B17" s="468"/>
      <c r="C17" s="468"/>
      <c r="D17" s="468"/>
      <c r="E17" s="468"/>
      <c r="F17" s="468"/>
      <c r="G17" s="468"/>
      <c r="H17" s="468"/>
      <c r="I17" s="468"/>
      <c r="J17" s="468"/>
      <c r="K17" s="468"/>
      <c r="L17" s="468"/>
      <c r="M17" s="468"/>
      <c r="N17" s="341"/>
      <c r="O17" s="341"/>
      <c r="P17" s="341"/>
      <c r="Q17" s="341"/>
      <c r="R17" s="345"/>
      <c r="S17" s="344"/>
      <c r="T17" s="344"/>
      <c r="U17" s="344"/>
      <c r="V17" s="344"/>
      <c r="W17" s="344"/>
      <c r="X17" s="344"/>
      <c r="Y17" s="347"/>
      <c r="Z17" s="347"/>
      <c r="AA17" s="347"/>
      <c r="AB17" s="347"/>
    </row>
    <row r="18" spans="1:28" s="346" customFormat="1" hidden="1">
      <c r="A18" s="468"/>
      <c r="B18" s="468"/>
      <c r="C18" s="468"/>
      <c r="D18" s="468"/>
      <c r="E18" s="468"/>
      <c r="F18" s="468"/>
      <c r="G18" s="468"/>
      <c r="H18" s="468"/>
      <c r="I18" s="468"/>
      <c r="J18" s="468"/>
      <c r="K18" s="468"/>
      <c r="L18" s="468"/>
      <c r="M18" s="468"/>
      <c r="N18" s="341"/>
      <c r="O18" s="341"/>
      <c r="P18" s="341"/>
      <c r="Q18" s="341"/>
      <c r="R18" s="345"/>
      <c r="S18" s="344"/>
      <c r="T18" s="344"/>
      <c r="U18" s="344"/>
      <c r="V18" s="344"/>
      <c r="W18" s="344"/>
      <c r="X18" s="344"/>
      <c r="Y18" s="347"/>
      <c r="Z18" s="347"/>
      <c r="AA18" s="347"/>
      <c r="AB18" s="347"/>
    </row>
    <row r="19" spans="1:28" s="346" customFormat="1" hidden="1">
      <c r="A19" s="468"/>
      <c r="B19" s="468"/>
      <c r="C19" s="468"/>
      <c r="D19" s="468"/>
      <c r="E19" s="468"/>
      <c r="F19" s="468"/>
      <c r="G19" s="468"/>
      <c r="H19" s="468"/>
      <c r="I19" s="468"/>
      <c r="J19" s="468"/>
      <c r="K19" s="468"/>
      <c r="L19" s="468"/>
      <c r="M19" s="468"/>
      <c r="N19" s="341"/>
      <c r="O19" s="341"/>
      <c r="P19" s="341"/>
      <c r="Q19" s="341"/>
      <c r="R19" s="345"/>
      <c r="S19" s="344"/>
      <c r="T19" s="344"/>
      <c r="U19" s="344"/>
      <c r="V19" s="344"/>
      <c r="W19" s="344"/>
      <c r="X19" s="344"/>
      <c r="Y19" s="347"/>
      <c r="Z19" s="347"/>
      <c r="AA19" s="347"/>
      <c r="AB19" s="347"/>
    </row>
    <row r="20" spans="1:28" s="346" customFormat="1" hidden="1">
      <c r="A20" s="468"/>
      <c r="B20" s="468"/>
      <c r="C20" s="468"/>
      <c r="D20" s="468"/>
      <c r="E20" s="468"/>
      <c r="F20" s="468"/>
      <c r="G20" s="468"/>
      <c r="H20" s="468"/>
      <c r="I20" s="468"/>
      <c r="J20" s="468"/>
      <c r="K20" s="468"/>
      <c r="L20" s="468"/>
      <c r="M20" s="468"/>
      <c r="N20" s="341"/>
      <c r="O20" s="341"/>
      <c r="P20" s="341"/>
      <c r="Q20" s="341"/>
      <c r="R20" s="345"/>
      <c r="S20" s="344"/>
      <c r="T20" s="344"/>
      <c r="U20" s="344"/>
      <c r="V20" s="344"/>
      <c r="W20" s="344"/>
      <c r="X20" s="344"/>
      <c r="Y20" s="347"/>
      <c r="Z20" s="347"/>
      <c r="AA20" s="347"/>
      <c r="AB20" s="347"/>
    </row>
    <row r="21" spans="1:28" s="346" customFormat="1">
      <c r="A21" s="468"/>
      <c r="B21" s="468"/>
      <c r="C21" s="468"/>
      <c r="D21" s="468"/>
      <c r="E21" s="468"/>
      <c r="F21" s="468"/>
      <c r="G21" s="468"/>
      <c r="H21" s="468"/>
      <c r="I21" s="468"/>
      <c r="J21" s="468"/>
      <c r="K21" s="468"/>
      <c r="L21" s="468"/>
      <c r="M21" s="468"/>
      <c r="N21" s="341"/>
      <c r="O21" s="341"/>
      <c r="P21" s="341"/>
      <c r="Q21" s="341"/>
      <c r="R21" s="345"/>
      <c r="S21" s="344"/>
      <c r="T21" s="344"/>
      <c r="U21" s="344"/>
      <c r="V21" s="344"/>
      <c r="W21" s="344"/>
      <c r="X21" s="344"/>
      <c r="Y21" s="347"/>
      <c r="Z21" s="347"/>
      <c r="AA21" s="347"/>
      <c r="AB21" s="347"/>
    </row>
    <row r="22" spans="1:28" s="342" customFormat="1">
      <c r="A22" s="468"/>
      <c r="B22" s="468"/>
      <c r="C22" s="468"/>
      <c r="D22" s="468"/>
      <c r="E22" s="468"/>
      <c r="F22" s="468"/>
      <c r="G22" s="468"/>
      <c r="H22" s="468"/>
      <c r="I22" s="468"/>
      <c r="J22" s="468"/>
      <c r="K22" s="468"/>
      <c r="L22" s="468"/>
      <c r="M22" s="468"/>
      <c r="N22" s="341"/>
      <c r="O22" s="341"/>
      <c r="P22" s="341"/>
      <c r="Q22" s="341"/>
      <c r="R22" s="345"/>
      <c r="S22" s="344"/>
      <c r="T22" s="344"/>
      <c r="U22" s="344"/>
      <c r="V22" s="344"/>
      <c r="W22" s="344"/>
      <c r="X22" s="344"/>
      <c r="Y22" s="343"/>
      <c r="Z22" s="343"/>
      <c r="AA22" s="343"/>
      <c r="AB22" s="343"/>
    </row>
    <row r="23" spans="1:28" s="342" customFormat="1">
      <c r="A23" s="468"/>
      <c r="B23" s="468"/>
      <c r="C23" s="468"/>
      <c r="D23" s="468"/>
      <c r="E23" s="468"/>
      <c r="F23" s="468"/>
      <c r="G23" s="468"/>
      <c r="H23" s="468"/>
      <c r="I23" s="468"/>
      <c r="J23" s="468"/>
      <c r="K23" s="468"/>
      <c r="L23" s="468"/>
      <c r="M23" s="468"/>
      <c r="N23" s="341"/>
      <c r="O23" s="341"/>
      <c r="P23" s="341"/>
      <c r="Q23" s="341"/>
      <c r="R23" s="345"/>
      <c r="S23" s="344"/>
      <c r="T23" s="344"/>
      <c r="U23" s="344"/>
      <c r="V23" s="344"/>
      <c r="W23" s="344"/>
      <c r="X23" s="344"/>
      <c r="Y23" s="343"/>
      <c r="Z23" s="343"/>
      <c r="AA23" s="343"/>
      <c r="AB23" s="343"/>
    </row>
    <row r="24" spans="1:28" s="342" customFormat="1">
      <c r="A24" s="468"/>
      <c r="B24" s="468"/>
      <c r="C24" s="468"/>
      <c r="D24" s="468"/>
      <c r="E24" s="468"/>
      <c r="F24" s="468"/>
      <c r="G24" s="468"/>
      <c r="H24" s="468"/>
      <c r="I24" s="468"/>
      <c r="J24" s="468"/>
      <c r="K24" s="468"/>
      <c r="L24" s="468"/>
      <c r="M24" s="468"/>
      <c r="N24" s="341"/>
      <c r="O24" s="341"/>
      <c r="P24" s="341"/>
      <c r="Q24" s="341"/>
      <c r="R24" s="345"/>
      <c r="S24" s="344"/>
      <c r="T24" s="344"/>
      <c r="U24" s="344"/>
      <c r="V24" s="344"/>
      <c r="W24" s="344"/>
      <c r="X24" s="344"/>
      <c r="Y24" s="343"/>
      <c r="Z24" s="343"/>
      <c r="AA24" s="343"/>
      <c r="AB24" s="343"/>
    </row>
    <row r="25" spans="1:28" s="342" customFormat="1">
      <c r="A25" s="468"/>
      <c r="B25" s="468"/>
      <c r="C25" s="468"/>
      <c r="D25" s="468"/>
      <c r="E25" s="468"/>
      <c r="F25" s="468"/>
      <c r="G25" s="468"/>
      <c r="H25" s="468"/>
      <c r="I25" s="468"/>
      <c r="J25" s="468"/>
      <c r="K25" s="468"/>
      <c r="L25" s="468"/>
      <c r="M25" s="468"/>
      <c r="N25" s="341"/>
      <c r="O25" s="341"/>
      <c r="P25" s="341"/>
      <c r="Q25" s="341"/>
      <c r="R25" s="345"/>
      <c r="S25" s="344"/>
      <c r="T25" s="344"/>
      <c r="U25" s="344"/>
      <c r="V25" s="344"/>
      <c r="W25" s="344"/>
      <c r="X25" s="344"/>
      <c r="Y25" s="343"/>
      <c r="Z25" s="343"/>
      <c r="AA25" s="343"/>
      <c r="AB25" s="343"/>
    </row>
    <row r="26" spans="1:28" s="342" customFormat="1">
      <c r="A26" s="468"/>
      <c r="B26" s="468"/>
      <c r="C26" s="468"/>
      <c r="D26" s="468"/>
      <c r="E26" s="468"/>
      <c r="F26" s="468"/>
      <c r="G26" s="468"/>
      <c r="H26" s="468"/>
      <c r="I26" s="468"/>
      <c r="J26" s="468"/>
      <c r="K26" s="468"/>
      <c r="L26" s="468"/>
      <c r="M26" s="468"/>
      <c r="N26" s="341"/>
      <c r="O26" s="341"/>
      <c r="P26" s="341"/>
      <c r="Q26" s="341"/>
      <c r="R26" s="345"/>
      <c r="S26" s="344"/>
      <c r="T26" s="344"/>
      <c r="U26" s="344"/>
      <c r="V26" s="344"/>
      <c r="W26" s="344"/>
      <c r="X26" s="344"/>
      <c r="Y26" s="343"/>
      <c r="Z26" s="343"/>
      <c r="AA26" s="343"/>
      <c r="AB26" s="343"/>
    </row>
    <row r="27" spans="1:28" s="342" customFormat="1">
      <c r="A27" s="468"/>
      <c r="B27" s="468"/>
      <c r="C27" s="468"/>
      <c r="D27" s="468"/>
      <c r="E27" s="468"/>
      <c r="F27" s="468"/>
      <c r="G27" s="468"/>
      <c r="H27" s="468"/>
      <c r="I27" s="468"/>
      <c r="J27" s="468"/>
      <c r="K27" s="468"/>
      <c r="L27" s="468"/>
      <c r="M27" s="468"/>
      <c r="N27" s="341"/>
      <c r="O27" s="341"/>
      <c r="P27" s="341"/>
      <c r="Q27" s="341"/>
      <c r="R27" s="345"/>
      <c r="S27" s="344"/>
      <c r="T27" s="344"/>
      <c r="U27" s="344"/>
      <c r="V27" s="344"/>
      <c r="W27" s="344"/>
      <c r="X27" s="344"/>
      <c r="Y27" s="343"/>
      <c r="Z27" s="343"/>
      <c r="AA27" s="343"/>
      <c r="AB27" s="343"/>
    </row>
    <row r="28" spans="1:28" s="342" customFormat="1">
      <c r="A28" s="468"/>
      <c r="B28" s="468"/>
      <c r="C28" s="468"/>
      <c r="D28" s="468"/>
      <c r="E28" s="468"/>
      <c r="F28" s="468"/>
      <c r="G28" s="468"/>
      <c r="H28" s="468"/>
      <c r="I28" s="468"/>
      <c r="J28" s="468"/>
      <c r="K28" s="468"/>
      <c r="L28" s="468"/>
      <c r="M28" s="468"/>
      <c r="N28" s="341"/>
      <c r="O28" s="341"/>
      <c r="P28" s="341"/>
      <c r="Q28" s="341"/>
      <c r="R28" s="345"/>
      <c r="S28" s="344"/>
      <c r="T28" s="344"/>
      <c r="U28" s="344"/>
      <c r="V28" s="344"/>
      <c r="W28" s="344"/>
      <c r="X28" s="344"/>
      <c r="Y28" s="343"/>
      <c r="Z28" s="343"/>
      <c r="AA28" s="343"/>
      <c r="AB28" s="343"/>
    </row>
    <row r="29" spans="1:28" s="342" customFormat="1">
      <c r="A29" s="468"/>
      <c r="B29" s="468"/>
      <c r="C29" s="468"/>
      <c r="D29" s="468"/>
      <c r="E29" s="468"/>
      <c r="F29" s="468"/>
      <c r="G29" s="468"/>
      <c r="H29" s="468"/>
      <c r="I29" s="468"/>
      <c r="J29" s="468"/>
      <c r="K29" s="468"/>
      <c r="L29" s="468"/>
      <c r="M29" s="468"/>
      <c r="N29" s="341"/>
      <c r="O29" s="341"/>
      <c r="P29" s="341"/>
      <c r="Q29" s="341"/>
      <c r="R29" s="345"/>
      <c r="S29" s="344"/>
      <c r="T29" s="344"/>
      <c r="U29" s="344"/>
      <c r="V29" s="344"/>
      <c r="W29" s="344"/>
      <c r="X29" s="344"/>
      <c r="Y29" s="343"/>
      <c r="Z29" s="343"/>
      <c r="AA29" s="343"/>
      <c r="AB29" s="343"/>
    </row>
    <row r="30" spans="1:28" s="342" customFormat="1">
      <c r="A30" s="468"/>
      <c r="B30" s="468"/>
      <c r="C30" s="468"/>
      <c r="D30" s="468"/>
      <c r="E30" s="468"/>
      <c r="F30" s="468"/>
      <c r="G30" s="468"/>
      <c r="H30" s="468"/>
      <c r="I30" s="468"/>
      <c r="J30" s="468"/>
      <c r="K30" s="468"/>
      <c r="L30" s="468"/>
      <c r="M30" s="468"/>
      <c r="N30" s="341"/>
      <c r="O30" s="341"/>
      <c r="P30" s="341"/>
      <c r="Q30" s="341"/>
      <c r="R30" s="345"/>
      <c r="S30" s="344"/>
      <c r="T30" s="344"/>
      <c r="U30" s="344"/>
      <c r="V30" s="344"/>
      <c r="W30" s="344"/>
      <c r="X30" s="344"/>
      <c r="Y30" s="343"/>
      <c r="Z30" s="343"/>
      <c r="AA30" s="343"/>
      <c r="AB30" s="343"/>
    </row>
    <row r="31" spans="1:28" s="342" customFormat="1">
      <c r="A31" s="468"/>
      <c r="B31" s="468"/>
      <c r="C31" s="468"/>
      <c r="D31" s="468"/>
      <c r="E31" s="468"/>
      <c r="F31" s="468"/>
      <c r="G31" s="468"/>
      <c r="H31" s="468"/>
      <c r="I31" s="468"/>
      <c r="J31" s="468"/>
      <c r="K31" s="468"/>
      <c r="L31" s="468"/>
      <c r="M31" s="468"/>
      <c r="N31" s="341"/>
      <c r="O31" s="341"/>
      <c r="P31" s="341"/>
      <c r="Q31" s="341"/>
      <c r="R31" s="345"/>
      <c r="S31" s="344"/>
      <c r="T31" s="344"/>
      <c r="U31" s="344"/>
      <c r="V31" s="344"/>
      <c r="W31" s="344"/>
      <c r="X31" s="344"/>
      <c r="Y31" s="343"/>
      <c r="Z31" s="343"/>
      <c r="AA31" s="343"/>
      <c r="AB31" s="343"/>
    </row>
    <row r="32" spans="1:28" s="342" customFormat="1">
      <c r="A32" s="468"/>
      <c r="B32" s="468"/>
      <c r="C32" s="468"/>
      <c r="D32" s="468"/>
      <c r="E32" s="468"/>
      <c r="F32" s="468"/>
      <c r="G32" s="468"/>
      <c r="H32" s="468"/>
      <c r="I32" s="468"/>
      <c r="J32" s="468"/>
      <c r="K32" s="468"/>
      <c r="L32" s="468"/>
      <c r="M32" s="468"/>
      <c r="N32" s="341"/>
      <c r="O32" s="341"/>
      <c r="P32" s="341"/>
      <c r="Q32" s="341"/>
      <c r="R32" s="345"/>
      <c r="S32" s="344"/>
      <c r="T32" s="344"/>
      <c r="U32" s="344"/>
      <c r="V32" s="344"/>
      <c r="W32" s="344"/>
      <c r="X32" s="344"/>
      <c r="Y32" s="343"/>
      <c r="Z32" s="343"/>
      <c r="AA32" s="343"/>
      <c r="AB32" s="343"/>
    </row>
    <row r="33" spans="1:28" s="342" customFormat="1">
      <c r="A33" s="468"/>
      <c r="B33" s="468"/>
      <c r="C33" s="468"/>
      <c r="D33" s="468"/>
      <c r="E33" s="468"/>
      <c r="F33" s="468"/>
      <c r="G33" s="468"/>
      <c r="H33" s="468"/>
      <c r="I33" s="468"/>
      <c r="J33" s="468"/>
      <c r="K33" s="468"/>
      <c r="L33" s="468"/>
      <c r="M33" s="468"/>
      <c r="N33" s="341"/>
      <c r="O33" s="341"/>
      <c r="P33" s="341"/>
      <c r="Q33" s="341"/>
      <c r="R33" s="345"/>
      <c r="S33" s="344"/>
      <c r="T33" s="344"/>
      <c r="U33" s="344"/>
      <c r="V33" s="344"/>
      <c r="W33" s="344"/>
      <c r="X33" s="344"/>
      <c r="Y33" s="343"/>
      <c r="Z33" s="343"/>
      <c r="AA33" s="343"/>
      <c r="AB33" s="343"/>
    </row>
    <row r="34" spans="1:28" s="342" customFormat="1">
      <c r="A34" s="468"/>
      <c r="B34" s="468"/>
      <c r="C34" s="468"/>
      <c r="D34" s="468"/>
      <c r="E34" s="468"/>
      <c r="F34" s="468"/>
      <c r="G34" s="468"/>
      <c r="H34" s="468"/>
      <c r="I34" s="468"/>
      <c r="J34" s="468"/>
      <c r="K34" s="468"/>
      <c r="L34" s="468"/>
      <c r="M34" s="468"/>
      <c r="N34" s="341"/>
      <c r="O34" s="341"/>
      <c r="P34" s="341"/>
      <c r="Q34" s="341"/>
      <c r="R34" s="345"/>
      <c r="S34" s="344"/>
      <c r="T34" s="344"/>
      <c r="U34" s="344"/>
      <c r="V34" s="344"/>
      <c r="W34" s="344"/>
      <c r="X34" s="344"/>
      <c r="Y34" s="343"/>
      <c r="Z34" s="343"/>
      <c r="AA34" s="343"/>
      <c r="AB34" s="343"/>
    </row>
    <row r="35" spans="1:28" s="342" customFormat="1">
      <c r="A35" s="468"/>
      <c r="B35" s="468"/>
      <c r="C35" s="468"/>
      <c r="D35" s="468"/>
      <c r="E35" s="468"/>
      <c r="F35" s="468"/>
      <c r="G35" s="468"/>
      <c r="H35" s="468"/>
      <c r="I35" s="468"/>
      <c r="J35" s="468"/>
      <c r="K35" s="468"/>
      <c r="L35" s="468"/>
      <c r="M35" s="468"/>
      <c r="N35" s="341"/>
      <c r="O35" s="341"/>
      <c r="P35" s="341"/>
      <c r="Q35" s="341"/>
      <c r="R35" s="345"/>
      <c r="S35" s="344"/>
      <c r="T35" s="344"/>
      <c r="U35" s="344"/>
      <c r="V35" s="344"/>
      <c r="W35" s="344"/>
      <c r="X35" s="344"/>
      <c r="Y35" s="343"/>
      <c r="Z35" s="343"/>
      <c r="AA35" s="343"/>
      <c r="AB35" s="343"/>
    </row>
    <row r="36" spans="1:28" s="342" customFormat="1">
      <c r="A36" s="468"/>
      <c r="B36" s="468"/>
      <c r="C36" s="468"/>
      <c r="D36" s="468"/>
      <c r="E36" s="468"/>
      <c r="F36" s="468"/>
      <c r="G36" s="468"/>
      <c r="H36" s="468"/>
      <c r="I36" s="468"/>
      <c r="J36" s="468"/>
      <c r="K36" s="468"/>
      <c r="L36" s="468"/>
      <c r="M36" s="468"/>
      <c r="N36" s="341"/>
      <c r="O36" s="341"/>
      <c r="P36" s="341"/>
      <c r="Q36" s="341"/>
      <c r="R36" s="345"/>
      <c r="S36" s="344"/>
      <c r="T36" s="344"/>
      <c r="U36" s="344"/>
      <c r="V36" s="344"/>
      <c r="W36" s="344"/>
      <c r="X36" s="344"/>
      <c r="Y36" s="343"/>
      <c r="Z36" s="343"/>
      <c r="AA36" s="343"/>
      <c r="AB36" s="343"/>
    </row>
    <row r="37" spans="1:28" s="342" customFormat="1">
      <c r="A37" s="468"/>
      <c r="B37" s="468"/>
      <c r="C37" s="468"/>
      <c r="D37" s="468"/>
      <c r="E37" s="468"/>
      <c r="F37" s="468"/>
      <c r="G37" s="468"/>
      <c r="H37" s="468"/>
      <c r="I37" s="468"/>
      <c r="J37" s="468"/>
      <c r="K37" s="468"/>
      <c r="L37" s="468"/>
      <c r="M37" s="468"/>
      <c r="N37" s="341"/>
      <c r="O37" s="341"/>
      <c r="P37" s="341"/>
      <c r="Q37" s="341"/>
      <c r="R37" s="345"/>
      <c r="S37" s="344"/>
      <c r="T37" s="344"/>
      <c r="U37" s="344"/>
      <c r="V37" s="344"/>
      <c r="W37" s="344"/>
      <c r="X37" s="344"/>
      <c r="Y37" s="343"/>
      <c r="Z37" s="343"/>
      <c r="AA37" s="343"/>
      <c r="AB37" s="343"/>
    </row>
    <row r="38" spans="1:28"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4"/>
      <c r="W38" s="344"/>
      <c r="X38" s="344"/>
      <c r="Y38" s="343"/>
      <c r="Z38" s="343"/>
      <c r="AA38" s="343"/>
      <c r="AB38" s="343"/>
    </row>
    <row r="39" spans="1:28"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4"/>
      <c r="W39" s="344"/>
      <c r="X39" s="344"/>
      <c r="Y39" s="343"/>
      <c r="Z39" s="343"/>
      <c r="AA39" s="343"/>
      <c r="AB39" s="343"/>
    </row>
    <row r="40" spans="1:28"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4"/>
      <c r="W40" s="344"/>
      <c r="X40" s="344"/>
      <c r="Y40" s="343"/>
      <c r="Z40" s="343"/>
      <c r="AA40" s="343"/>
      <c r="AB40" s="343"/>
    </row>
  </sheetData>
  <mergeCells count="13">
    <mergeCell ref="L8:L9"/>
    <mergeCell ref="A9:B9"/>
    <mergeCell ref="A11:D11"/>
    <mergeCell ref="I11:K11"/>
    <mergeCell ref="A12:B12"/>
    <mergeCell ref="J12:K12"/>
    <mergeCell ref="A8:B8"/>
    <mergeCell ref="A2:K2"/>
    <mergeCell ref="A3:K3"/>
    <mergeCell ref="A4:K4"/>
    <mergeCell ref="A5:C5"/>
    <mergeCell ref="A6:B7"/>
    <mergeCell ref="C6:K6"/>
  </mergeCells>
  <printOptions horizontalCentered="1"/>
  <pageMargins left="0.25" right="0.25" top="0.54" bottom="0.27" header="0" footer="0.17"/>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6"/>
  <sheetViews>
    <sheetView rightToLeft="1" view="pageBreakPreview" zoomScaleNormal="100" zoomScaleSheetLayoutView="100" workbookViewId="0">
      <selection activeCell="F53" sqref="F53"/>
    </sheetView>
  </sheetViews>
  <sheetFormatPr defaultRowHeight="21"/>
  <cols>
    <col min="1" max="1" width="13.140625" style="25" customWidth="1"/>
    <col min="2" max="12" width="11" style="25" customWidth="1"/>
    <col min="13" max="13" width="11.5703125" style="25" customWidth="1"/>
    <col min="14" max="14" width="24.5703125" style="25" customWidth="1"/>
    <col min="15" max="17" width="9.140625" style="25"/>
    <col min="18" max="18" width="9.140625" style="26"/>
    <col min="19" max="20" width="9.140625" style="27"/>
    <col min="21" max="16384" width="9.140625" style="2"/>
  </cols>
  <sheetData>
    <row r="1" spans="1:21" ht="3" customHeight="1"/>
    <row r="2" spans="1:21" ht="41.25" customHeight="1"/>
    <row r="3" spans="1:21" s="4" customFormat="1" ht="20.100000000000001" customHeight="1">
      <c r="A3" s="913" t="s">
        <v>0</v>
      </c>
      <c r="B3" s="913"/>
      <c r="C3" s="913"/>
      <c r="D3" s="913"/>
      <c r="E3" s="913"/>
      <c r="F3" s="913"/>
      <c r="G3" s="913"/>
      <c r="H3" s="913"/>
      <c r="I3" s="913"/>
      <c r="J3" s="913"/>
      <c r="K3" s="913"/>
      <c r="L3" s="913"/>
      <c r="M3" s="913"/>
      <c r="N3" s="28"/>
      <c r="O3" s="25"/>
      <c r="P3" s="25"/>
      <c r="Q3" s="25"/>
      <c r="R3" s="29"/>
      <c r="S3" s="30"/>
      <c r="T3" s="30"/>
    </row>
    <row r="4" spans="1:21" s="4" customFormat="1" ht="20.100000000000001" customHeight="1">
      <c r="A4" s="913" t="s">
        <v>1</v>
      </c>
      <c r="B4" s="913"/>
      <c r="C4" s="913"/>
      <c r="D4" s="913"/>
      <c r="E4" s="913"/>
      <c r="F4" s="913"/>
      <c r="G4" s="913"/>
      <c r="H4" s="913"/>
      <c r="I4" s="913"/>
      <c r="J4" s="913"/>
      <c r="K4" s="913"/>
      <c r="L4" s="913"/>
      <c r="M4" s="913"/>
      <c r="N4" s="28"/>
      <c r="O4" s="25"/>
      <c r="P4" s="25"/>
      <c r="Q4" s="25"/>
      <c r="R4" s="29"/>
      <c r="S4" s="30"/>
      <c r="T4" s="30"/>
    </row>
    <row r="5" spans="1:21" s="4" customFormat="1" ht="16.5" customHeight="1">
      <c r="A5" s="913" t="s">
        <v>2</v>
      </c>
      <c r="B5" s="913"/>
      <c r="C5" s="913"/>
      <c r="D5" s="913"/>
      <c r="E5" s="913"/>
      <c r="F5" s="913"/>
      <c r="G5" s="913"/>
      <c r="H5" s="913"/>
      <c r="I5" s="913"/>
      <c r="J5" s="913"/>
      <c r="K5" s="913"/>
      <c r="L5" s="913"/>
      <c r="M5" s="913"/>
      <c r="N5" s="28"/>
      <c r="O5" s="25"/>
      <c r="P5" s="25"/>
      <c r="Q5" s="25"/>
      <c r="R5" s="29"/>
      <c r="S5" s="30"/>
      <c r="T5" s="30"/>
    </row>
    <row r="6" spans="1:21" s="4" customFormat="1" ht="16.5" customHeight="1">
      <c r="A6" s="31"/>
      <c r="B6" s="31"/>
      <c r="C6" s="31"/>
      <c r="D6" s="31"/>
      <c r="E6" s="31"/>
      <c r="F6" s="31"/>
      <c r="G6" s="31"/>
      <c r="H6" s="31"/>
      <c r="I6" s="31"/>
      <c r="J6" s="31"/>
      <c r="K6" s="31"/>
      <c r="L6" s="31"/>
      <c r="M6" s="31"/>
      <c r="N6" s="31"/>
      <c r="O6" s="25"/>
      <c r="P6" s="25"/>
      <c r="Q6" s="25"/>
      <c r="R6" s="29"/>
      <c r="S6" s="30"/>
      <c r="T6" s="30"/>
    </row>
    <row r="7" spans="1:21" s="4" customFormat="1" ht="21.75" customHeight="1">
      <c r="A7" s="914" t="s">
        <v>3</v>
      </c>
      <c r="B7" s="914"/>
      <c r="C7" s="914"/>
      <c r="D7" s="914"/>
      <c r="E7" s="31"/>
      <c r="F7" s="31"/>
      <c r="G7" s="31"/>
      <c r="H7" s="31"/>
      <c r="I7" s="31"/>
      <c r="J7" s="31"/>
      <c r="K7" s="31"/>
      <c r="L7" s="31"/>
      <c r="M7" s="31"/>
      <c r="N7" s="31"/>
      <c r="O7" s="25"/>
      <c r="P7" s="25"/>
      <c r="Q7" s="25"/>
      <c r="R7" s="29"/>
      <c r="S7" s="30"/>
      <c r="T7" s="30"/>
    </row>
    <row r="8" spans="1:21" s="5" customFormat="1" ht="0.75" customHeight="1">
      <c r="A8" s="32"/>
      <c r="B8" s="32"/>
      <c r="C8" s="32"/>
      <c r="D8" s="32"/>
      <c r="E8" s="32"/>
      <c r="F8" s="32"/>
      <c r="G8" s="32"/>
      <c r="H8" s="32"/>
      <c r="I8" s="32"/>
      <c r="J8" s="32"/>
      <c r="K8" s="32"/>
      <c r="L8" s="32"/>
      <c r="M8" s="32"/>
      <c r="N8" s="32"/>
      <c r="O8" s="32"/>
      <c r="P8" s="32"/>
      <c r="Q8" s="32"/>
      <c r="R8" s="33"/>
      <c r="S8" s="34"/>
      <c r="T8" s="34"/>
    </row>
    <row r="9" spans="1:21" s="7" customFormat="1" ht="24" customHeight="1">
      <c r="A9" s="824" t="s">
        <v>4</v>
      </c>
      <c r="B9" s="899" t="s">
        <v>5</v>
      </c>
      <c r="C9" s="899"/>
      <c r="D9" s="899"/>
      <c r="E9" s="899" t="s">
        <v>6</v>
      </c>
      <c r="F9" s="899"/>
      <c r="G9" s="899"/>
      <c r="H9" s="899"/>
      <c r="I9" s="899"/>
      <c r="J9" s="899"/>
      <c r="K9" s="899"/>
      <c r="L9" s="899"/>
      <c r="M9" s="830"/>
      <c r="N9" s="35"/>
      <c r="O9" s="35"/>
      <c r="P9" s="35"/>
      <c r="Q9" s="35"/>
      <c r="R9" s="36"/>
      <c r="S9" s="37"/>
      <c r="T9" s="37"/>
    </row>
    <row r="10" spans="1:21" s="7" customFormat="1" ht="27" customHeight="1">
      <c r="A10" s="824"/>
      <c r="B10" s="899"/>
      <c r="C10" s="899"/>
      <c r="D10" s="899"/>
      <c r="E10" s="899" t="s">
        <v>7</v>
      </c>
      <c r="F10" s="899"/>
      <c r="G10" s="899"/>
      <c r="H10" s="899"/>
      <c r="I10" s="899"/>
      <c r="J10" s="899" t="s">
        <v>8</v>
      </c>
      <c r="K10" s="899"/>
      <c r="L10" s="899"/>
      <c r="M10" s="830"/>
      <c r="N10" s="35"/>
      <c r="O10" s="35"/>
      <c r="P10" s="35"/>
      <c r="Q10" s="35"/>
      <c r="R10" s="36"/>
      <c r="S10" s="37"/>
      <c r="T10" s="37"/>
    </row>
    <row r="11" spans="1:21" s="7" customFormat="1" ht="78" customHeight="1">
      <c r="A11" s="824"/>
      <c r="B11" s="285" t="s">
        <v>9</v>
      </c>
      <c r="C11" s="285" t="s">
        <v>10</v>
      </c>
      <c r="D11" s="285" t="s">
        <v>11</v>
      </c>
      <c r="E11" s="285" t="s">
        <v>12</v>
      </c>
      <c r="F11" s="285" t="s">
        <v>13</v>
      </c>
      <c r="G11" s="285" t="s">
        <v>14</v>
      </c>
      <c r="H11" s="285" t="s">
        <v>15</v>
      </c>
      <c r="I11" s="285" t="s">
        <v>16</v>
      </c>
      <c r="J11" s="285" t="s">
        <v>17</v>
      </c>
      <c r="K11" s="285" t="s">
        <v>18</v>
      </c>
      <c r="L11" s="285" t="s">
        <v>19</v>
      </c>
      <c r="M11" s="286" t="s">
        <v>16</v>
      </c>
      <c r="N11" s="35"/>
      <c r="O11" s="35"/>
      <c r="P11" s="35"/>
      <c r="Q11" s="35"/>
      <c r="R11" s="36"/>
      <c r="S11" s="37"/>
      <c r="T11" s="37"/>
    </row>
    <row r="12" spans="1:21" ht="53.25" customHeight="1">
      <c r="A12" s="38">
        <v>2014</v>
      </c>
      <c r="B12" s="39">
        <v>1534</v>
      </c>
      <c r="C12" s="39">
        <v>1441</v>
      </c>
      <c r="D12" s="40">
        <v>2975</v>
      </c>
      <c r="E12" s="39">
        <v>1351</v>
      </c>
      <c r="F12" s="39">
        <v>764</v>
      </c>
      <c r="G12" s="39">
        <v>204</v>
      </c>
      <c r="H12" s="39">
        <v>177</v>
      </c>
      <c r="I12" s="40">
        <v>2496</v>
      </c>
      <c r="J12" s="39">
        <v>1131</v>
      </c>
      <c r="K12" s="39">
        <v>949</v>
      </c>
      <c r="L12" s="39">
        <v>416</v>
      </c>
      <c r="M12" s="40">
        <v>2496</v>
      </c>
    </row>
    <row r="13" spans="1:21" ht="53.25" customHeight="1">
      <c r="A13" s="41">
        <v>2015</v>
      </c>
      <c r="B13" s="42">
        <v>1516</v>
      </c>
      <c r="C13" s="42">
        <v>1576</v>
      </c>
      <c r="D13" s="43">
        <v>3092</v>
      </c>
      <c r="E13" s="42">
        <v>1274</v>
      </c>
      <c r="F13" s="42">
        <v>719</v>
      </c>
      <c r="G13" s="42">
        <v>197</v>
      </c>
      <c r="H13" s="42">
        <v>166</v>
      </c>
      <c r="I13" s="43">
        <v>2356</v>
      </c>
      <c r="J13" s="42">
        <v>1108</v>
      </c>
      <c r="K13" s="42">
        <v>845</v>
      </c>
      <c r="L13" s="42">
        <v>403</v>
      </c>
      <c r="M13" s="43">
        <v>2356</v>
      </c>
      <c r="N13" s="44"/>
    </row>
    <row r="14" spans="1:21" ht="53.25" customHeight="1">
      <c r="A14" s="45">
        <v>2016</v>
      </c>
      <c r="B14" s="46">
        <v>1445</v>
      </c>
      <c r="C14" s="46">
        <v>1556</v>
      </c>
      <c r="D14" s="47">
        <f>SUM(B14:C14)</f>
        <v>3001</v>
      </c>
      <c r="E14" s="46">
        <v>1041</v>
      </c>
      <c r="F14" s="46">
        <v>785</v>
      </c>
      <c r="G14" s="46">
        <v>165</v>
      </c>
      <c r="H14" s="46">
        <v>198</v>
      </c>
      <c r="I14" s="47">
        <f>SUM(E14:H14)</f>
        <v>2189</v>
      </c>
      <c r="J14" s="46">
        <v>986</v>
      </c>
      <c r="K14" s="46">
        <v>784</v>
      </c>
      <c r="L14" s="46">
        <v>419</v>
      </c>
      <c r="M14" s="47">
        <f>SUM(J14:L14)</f>
        <v>2189</v>
      </c>
    </row>
    <row r="15" spans="1:21" ht="6.75" customHeight="1"/>
    <row r="16" spans="1:21" s="10" customFormat="1" ht="15" customHeight="1">
      <c r="A16" s="911" t="s">
        <v>20</v>
      </c>
      <c r="B16" s="911"/>
      <c r="C16" s="911"/>
      <c r="D16" s="911"/>
      <c r="E16" s="48"/>
      <c r="F16" s="48"/>
      <c r="G16" s="48"/>
      <c r="H16" s="48"/>
      <c r="I16" s="912" t="s">
        <v>21</v>
      </c>
      <c r="J16" s="912"/>
      <c r="K16" s="912"/>
      <c r="L16" s="912"/>
      <c r="M16" s="912"/>
      <c r="N16" s="49"/>
      <c r="O16" s="49"/>
      <c r="P16" s="49"/>
      <c r="Q16" s="49"/>
      <c r="R16" s="50"/>
      <c r="S16" s="51"/>
      <c r="T16" s="51"/>
      <c r="U16" s="9"/>
    </row>
  </sheetData>
  <mergeCells count="11">
    <mergeCell ref="A16:D16"/>
    <mergeCell ref="I16:M16"/>
    <mergeCell ref="A3:M3"/>
    <mergeCell ref="A4:M4"/>
    <mergeCell ref="A5:M5"/>
    <mergeCell ref="A7:D7"/>
    <mergeCell ref="A9:A11"/>
    <mergeCell ref="B9:D10"/>
    <mergeCell ref="E9:M9"/>
    <mergeCell ref="E10:I10"/>
    <mergeCell ref="J10:M10"/>
  </mergeCells>
  <printOptions horizontalCentered="1" verticalCentered="1"/>
  <pageMargins left="0.17" right="0.28000000000000003" top="0.53" bottom="0.51" header="0.511811023622047" footer="0.511811023622047"/>
  <pageSetup paperSize="9" orientation="landscape" horizontalDpi="429496729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26"/>
  <sheetViews>
    <sheetView rightToLeft="1" view="pageBreakPreview" zoomScale="85" zoomScaleNormal="100" zoomScaleSheetLayoutView="85" workbookViewId="0">
      <selection activeCell="F53" sqref="F53"/>
    </sheetView>
  </sheetViews>
  <sheetFormatPr defaultRowHeight="21"/>
  <cols>
    <col min="1" max="1" width="11.85546875" style="25" customWidth="1"/>
    <col min="2" max="2" width="9.85546875" style="25" customWidth="1"/>
    <col min="3" max="3" width="11.28515625" style="25" customWidth="1"/>
    <col min="4" max="4" width="9.42578125" style="25" customWidth="1"/>
    <col min="5" max="5" width="7.42578125" style="25" customWidth="1"/>
    <col min="6" max="7" width="10.140625" style="25" customWidth="1"/>
    <col min="8" max="8" width="9.7109375" style="25" customWidth="1"/>
    <col min="9" max="9" width="9.5703125" style="25" customWidth="1"/>
    <col min="10" max="10" width="11.28515625" style="25" customWidth="1"/>
    <col min="11" max="11" width="10.140625" style="25" customWidth="1"/>
    <col min="12" max="12" width="8.140625" style="25" customWidth="1"/>
    <col min="13" max="13" width="11.28515625" style="25" customWidth="1"/>
    <col min="14" max="14" width="7.140625" style="25" customWidth="1"/>
    <col min="15" max="15" width="14.7109375" style="25" customWidth="1"/>
    <col min="16" max="17" width="9.140625" style="132"/>
    <col min="18" max="18" width="9.140625" style="133"/>
    <col min="19" max="21" width="9.140625" style="1"/>
    <col min="22" max="16384" width="9.140625" style="2"/>
  </cols>
  <sheetData>
    <row r="1" spans="1:21" ht="3" customHeight="1"/>
    <row r="2" spans="1:21" ht="30" customHeight="1"/>
    <row r="3" spans="1:21" s="4" customFormat="1" ht="20.100000000000001" customHeight="1">
      <c r="A3" s="913" t="s">
        <v>201</v>
      </c>
      <c r="B3" s="913"/>
      <c r="C3" s="913"/>
      <c r="D3" s="913"/>
      <c r="E3" s="913"/>
      <c r="F3" s="913"/>
      <c r="G3" s="913"/>
      <c r="H3" s="913"/>
      <c r="I3" s="913"/>
      <c r="J3" s="913"/>
      <c r="K3" s="913"/>
      <c r="L3" s="913"/>
      <c r="M3" s="913"/>
      <c r="N3" s="913"/>
      <c r="O3" s="913"/>
      <c r="P3" s="132"/>
      <c r="Q3" s="132"/>
      <c r="R3" s="135"/>
      <c r="S3" s="3"/>
      <c r="T3" s="3"/>
      <c r="U3" s="3"/>
    </row>
    <row r="4" spans="1:21" s="4" customFormat="1" ht="20.100000000000001" customHeight="1">
      <c r="A4" s="913" t="s">
        <v>202</v>
      </c>
      <c r="B4" s="913"/>
      <c r="C4" s="913"/>
      <c r="D4" s="913"/>
      <c r="E4" s="913"/>
      <c r="F4" s="913"/>
      <c r="G4" s="913"/>
      <c r="H4" s="913"/>
      <c r="I4" s="913"/>
      <c r="J4" s="913"/>
      <c r="K4" s="913"/>
      <c r="L4" s="913"/>
      <c r="M4" s="913"/>
      <c r="N4" s="913"/>
      <c r="O4" s="913"/>
      <c r="P4" s="132"/>
      <c r="Q4" s="132"/>
      <c r="R4" s="135"/>
      <c r="S4" s="3"/>
      <c r="T4" s="3"/>
      <c r="U4" s="3"/>
    </row>
    <row r="5" spans="1:21" s="4" customFormat="1" ht="16.5" customHeight="1">
      <c r="A5" s="913" t="s">
        <v>134</v>
      </c>
      <c r="B5" s="913"/>
      <c r="C5" s="913"/>
      <c r="D5" s="913"/>
      <c r="E5" s="913"/>
      <c r="F5" s="913"/>
      <c r="G5" s="913"/>
      <c r="H5" s="913"/>
      <c r="I5" s="913"/>
      <c r="J5" s="913"/>
      <c r="K5" s="913"/>
      <c r="L5" s="913"/>
      <c r="M5" s="913"/>
      <c r="N5" s="913"/>
      <c r="O5" s="913"/>
      <c r="P5" s="132"/>
      <c r="Q5" s="132"/>
      <c r="R5" s="135"/>
      <c r="S5" s="3"/>
      <c r="T5" s="3"/>
      <c r="U5" s="3"/>
    </row>
    <row r="6" spans="1:21" s="4" customFormat="1" ht="1.5" customHeight="1">
      <c r="A6" s="100"/>
      <c r="B6" s="100"/>
      <c r="C6" s="100"/>
      <c r="D6" s="100"/>
      <c r="E6" s="100"/>
      <c r="F6" s="100"/>
      <c r="G6" s="100"/>
      <c r="H6" s="100"/>
      <c r="I6" s="100"/>
      <c r="J6" s="100"/>
      <c r="K6" s="100"/>
      <c r="L6" s="100"/>
      <c r="M6" s="100"/>
      <c r="N6" s="100"/>
      <c r="O6" s="100"/>
      <c r="P6" s="132"/>
      <c r="Q6" s="132"/>
      <c r="R6" s="135"/>
      <c r="S6" s="3"/>
      <c r="T6" s="3"/>
      <c r="U6" s="3"/>
    </row>
    <row r="7" spans="1:21" s="4" customFormat="1" ht="16.5" customHeight="1">
      <c r="A7" s="915" t="s">
        <v>203</v>
      </c>
      <c r="B7" s="915"/>
      <c r="C7" s="915"/>
      <c r="D7" s="915"/>
      <c r="E7" s="297"/>
      <c r="F7" s="297"/>
      <c r="G7" s="297"/>
      <c r="H7" s="297"/>
      <c r="I7" s="100"/>
      <c r="J7" s="100"/>
      <c r="K7" s="100"/>
      <c r="L7" s="100"/>
      <c r="M7" s="100"/>
      <c r="N7" s="100"/>
      <c r="O7" s="100"/>
      <c r="P7" s="132"/>
      <c r="Q7" s="132"/>
      <c r="R7" s="135"/>
      <c r="S7" s="3"/>
      <c r="T7" s="3"/>
      <c r="U7" s="3"/>
    </row>
    <row r="8" spans="1:21" s="7" customFormat="1" ht="3" hidden="1" customHeight="1">
      <c r="A8" s="35"/>
      <c r="B8" s="35"/>
      <c r="C8" s="35"/>
      <c r="D8" s="35"/>
      <c r="E8" s="35"/>
      <c r="F8" s="35"/>
      <c r="G8" s="35"/>
      <c r="H8" s="35"/>
      <c r="I8" s="35"/>
      <c r="J8" s="35"/>
      <c r="K8" s="35"/>
      <c r="L8" s="35"/>
      <c r="M8" s="35"/>
      <c r="N8" s="35"/>
      <c r="O8" s="35"/>
      <c r="P8" s="136"/>
      <c r="Q8" s="136"/>
      <c r="R8" s="137"/>
      <c r="S8" s="6"/>
      <c r="T8" s="6"/>
      <c r="U8" s="6"/>
    </row>
    <row r="9" spans="1:21" s="7" customFormat="1" ht="22.5" customHeight="1">
      <c r="A9" s="846" t="s">
        <v>204</v>
      </c>
      <c r="B9" s="916" t="s">
        <v>5</v>
      </c>
      <c r="C9" s="916"/>
      <c r="D9" s="916"/>
      <c r="E9" s="916"/>
      <c r="F9" s="916" t="s">
        <v>205</v>
      </c>
      <c r="G9" s="916"/>
      <c r="H9" s="917" t="s">
        <v>206</v>
      </c>
      <c r="I9" s="916" t="s">
        <v>207</v>
      </c>
      <c r="J9" s="916"/>
      <c r="K9" s="916"/>
      <c r="L9" s="916"/>
      <c r="M9" s="916"/>
      <c r="N9" s="916"/>
      <c r="O9" s="844" t="s">
        <v>208</v>
      </c>
      <c r="P9" s="136"/>
      <c r="Q9" s="136"/>
      <c r="R9" s="137"/>
      <c r="S9" s="6"/>
      <c r="T9" s="6"/>
      <c r="U9" s="6"/>
    </row>
    <row r="10" spans="1:21" s="7" customFormat="1" ht="7.5" customHeight="1">
      <c r="A10" s="846"/>
      <c r="B10" s="916"/>
      <c r="C10" s="916"/>
      <c r="D10" s="916"/>
      <c r="E10" s="916"/>
      <c r="F10" s="916"/>
      <c r="G10" s="916"/>
      <c r="H10" s="917"/>
      <c r="I10" s="916"/>
      <c r="J10" s="916"/>
      <c r="K10" s="916"/>
      <c r="L10" s="916"/>
      <c r="M10" s="916"/>
      <c r="N10" s="916"/>
      <c r="O10" s="844"/>
      <c r="P10" s="136"/>
      <c r="Q10" s="136"/>
      <c r="R10" s="137"/>
      <c r="S10" s="6"/>
      <c r="T10" s="6"/>
      <c r="U10" s="6"/>
    </row>
    <row r="11" spans="1:21" s="7" customFormat="1" ht="65.25" customHeight="1">
      <c r="A11" s="846"/>
      <c r="B11" s="159" t="s">
        <v>48</v>
      </c>
      <c r="C11" s="159" t="s">
        <v>209</v>
      </c>
      <c r="D11" s="159" t="s">
        <v>11</v>
      </c>
      <c r="E11" s="159" t="s">
        <v>210</v>
      </c>
      <c r="F11" s="159" t="s">
        <v>211</v>
      </c>
      <c r="G11" s="159" t="s">
        <v>212</v>
      </c>
      <c r="H11" s="917"/>
      <c r="I11" s="159" t="s">
        <v>27</v>
      </c>
      <c r="J11" s="159" t="s">
        <v>13</v>
      </c>
      <c r="K11" s="159" t="s">
        <v>28</v>
      </c>
      <c r="L11" s="159" t="s">
        <v>15</v>
      </c>
      <c r="M11" s="159" t="s">
        <v>16</v>
      </c>
      <c r="N11" s="159" t="s">
        <v>210</v>
      </c>
      <c r="O11" s="844"/>
      <c r="P11" s="136"/>
      <c r="Q11" s="136"/>
      <c r="R11" s="137"/>
      <c r="S11" s="6"/>
      <c r="T11" s="6"/>
      <c r="U11" s="6"/>
    </row>
    <row r="12" spans="1:21" ht="28.5" customHeight="1">
      <c r="A12" s="298" t="s">
        <v>213</v>
      </c>
      <c r="B12" s="39">
        <v>139</v>
      </c>
      <c r="C12" s="39">
        <v>147</v>
      </c>
      <c r="D12" s="40">
        <f>SUM(B12:C12)</f>
        <v>286</v>
      </c>
      <c r="E12" s="299">
        <f>(D12/$D$24)*100</f>
        <v>9.5301566144618466</v>
      </c>
      <c r="F12" s="39">
        <v>130</v>
      </c>
      <c r="G12" s="39">
        <v>156</v>
      </c>
      <c r="H12" s="39">
        <v>557</v>
      </c>
      <c r="I12" s="39">
        <v>103</v>
      </c>
      <c r="J12" s="39">
        <v>76</v>
      </c>
      <c r="K12" s="39">
        <v>16</v>
      </c>
      <c r="L12" s="39">
        <v>12</v>
      </c>
      <c r="M12" s="40">
        <f>SUM(I12:L12)</f>
        <v>207</v>
      </c>
      <c r="N12" s="299">
        <f>(M12/$M$24)*100</f>
        <v>9.456372772955687</v>
      </c>
      <c r="O12" s="300" t="s">
        <v>214</v>
      </c>
    </row>
    <row r="13" spans="1:21" ht="28.5" customHeight="1">
      <c r="A13" s="301" t="s">
        <v>215</v>
      </c>
      <c r="B13" s="42">
        <v>120</v>
      </c>
      <c r="C13" s="42">
        <v>120</v>
      </c>
      <c r="D13" s="43">
        <f t="shared" ref="D13:D23" si="0">SUM(B13:C13)</f>
        <v>240</v>
      </c>
      <c r="E13" s="302">
        <f>(D13/$D$24)*100</f>
        <v>7.9973342219260255</v>
      </c>
      <c r="F13" s="42">
        <v>105</v>
      </c>
      <c r="G13" s="42">
        <v>135</v>
      </c>
      <c r="H13" s="42">
        <v>426</v>
      </c>
      <c r="I13" s="42">
        <v>87</v>
      </c>
      <c r="J13" s="42">
        <v>57</v>
      </c>
      <c r="K13" s="42">
        <v>14</v>
      </c>
      <c r="L13" s="42">
        <v>19</v>
      </c>
      <c r="M13" s="43">
        <f>SUM(I13:L13)</f>
        <v>177</v>
      </c>
      <c r="N13" s="302">
        <f t="shared" ref="N13:N24" si="1">(M13/$M$24)*100</f>
        <v>8.0858839652809511</v>
      </c>
      <c r="O13" s="303" t="s">
        <v>216</v>
      </c>
    </row>
    <row r="14" spans="1:21" ht="28.5" customHeight="1">
      <c r="A14" s="304" t="s">
        <v>217</v>
      </c>
      <c r="B14" s="305">
        <v>123</v>
      </c>
      <c r="C14" s="305">
        <v>117</v>
      </c>
      <c r="D14" s="306">
        <f t="shared" si="0"/>
        <v>240</v>
      </c>
      <c r="E14" s="307">
        <f t="shared" ref="E14:E23" si="2">(D14/$D$24)*100</f>
        <v>7.9973342219260255</v>
      </c>
      <c r="F14" s="305">
        <v>102</v>
      </c>
      <c r="G14" s="305">
        <v>138</v>
      </c>
      <c r="H14" s="305">
        <v>417</v>
      </c>
      <c r="I14" s="305">
        <v>87</v>
      </c>
      <c r="J14" s="305">
        <v>64</v>
      </c>
      <c r="K14" s="305">
        <v>15</v>
      </c>
      <c r="L14" s="305">
        <v>22</v>
      </c>
      <c r="M14" s="306">
        <f>SUM(I14:L14)</f>
        <v>188</v>
      </c>
      <c r="N14" s="307">
        <f t="shared" si="1"/>
        <v>8.5883965280950196</v>
      </c>
      <c r="O14" s="308" t="s">
        <v>218</v>
      </c>
    </row>
    <row r="15" spans="1:21" ht="28.5" customHeight="1">
      <c r="A15" s="301" t="s">
        <v>219</v>
      </c>
      <c r="B15" s="42">
        <v>121</v>
      </c>
      <c r="C15" s="42">
        <v>119</v>
      </c>
      <c r="D15" s="43">
        <f t="shared" si="0"/>
        <v>240</v>
      </c>
      <c r="E15" s="302">
        <f t="shared" si="2"/>
        <v>7.9973342219260255</v>
      </c>
      <c r="F15" s="42">
        <v>107</v>
      </c>
      <c r="G15" s="42">
        <v>133</v>
      </c>
      <c r="H15" s="42">
        <v>469</v>
      </c>
      <c r="I15" s="42">
        <v>93</v>
      </c>
      <c r="J15" s="42">
        <v>65</v>
      </c>
      <c r="K15" s="42">
        <v>14</v>
      </c>
      <c r="L15" s="42">
        <v>12</v>
      </c>
      <c r="M15" s="43">
        <f t="shared" ref="M15:M23" si="3">SUM(I15:L15)</f>
        <v>184</v>
      </c>
      <c r="N15" s="302">
        <f t="shared" si="1"/>
        <v>8.405664687071722</v>
      </c>
      <c r="O15" s="303" t="s">
        <v>220</v>
      </c>
    </row>
    <row r="16" spans="1:21" ht="28.5" customHeight="1">
      <c r="A16" s="304" t="s">
        <v>221</v>
      </c>
      <c r="B16" s="305">
        <v>148</v>
      </c>
      <c r="C16" s="305">
        <v>119</v>
      </c>
      <c r="D16" s="306">
        <f t="shared" si="0"/>
        <v>267</v>
      </c>
      <c r="E16" s="307">
        <f t="shared" si="2"/>
        <v>8.8970343218927024</v>
      </c>
      <c r="F16" s="305">
        <v>103</v>
      </c>
      <c r="G16" s="305">
        <v>164</v>
      </c>
      <c r="H16" s="305">
        <v>498</v>
      </c>
      <c r="I16" s="305">
        <v>118</v>
      </c>
      <c r="J16" s="305">
        <v>49</v>
      </c>
      <c r="K16" s="305">
        <v>11</v>
      </c>
      <c r="L16" s="305">
        <v>28</v>
      </c>
      <c r="M16" s="306">
        <f t="shared" si="3"/>
        <v>206</v>
      </c>
      <c r="N16" s="307">
        <f t="shared" si="1"/>
        <v>9.4106898126998626</v>
      </c>
      <c r="O16" s="308" t="s">
        <v>222</v>
      </c>
    </row>
    <row r="17" spans="1:22" ht="28.5" customHeight="1">
      <c r="A17" s="301" t="s">
        <v>223</v>
      </c>
      <c r="B17" s="42">
        <v>132</v>
      </c>
      <c r="C17" s="42">
        <v>85</v>
      </c>
      <c r="D17" s="43">
        <f t="shared" si="0"/>
        <v>217</v>
      </c>
      <c r="E17" s="302">
        <f t="shared" si="2"/>
        <v>7.2309230256581136</v>
      </c>
      <c r="F17" s="42">
        <v>120</v>
      </c>
      <c r="G17" s="42">
        <v>97</v>
      </c>
      <c r="H17" s="42">
        <v>399</v>
      </c>
      <c r="I17" s="42">
        <v>102</v>
      </c>
      <c r="J17" s="42">
        <v>77</v>
      </c>
      <c r="K17" s="42">
        <v>8</v>
      </c>
      <c r="L17" s="42">
        <v>19</v>
      </c>
      <c r="M17" s="43">
        <f t="shared" si="3"/>
        <v>206</v>
      </c>
      <c r="N17" s="302">
        <f t="shared" si="1"/>
        <v>9.4106898126998626</v>
      </c>
      <c r="O17" s="303" t="s">
        <v>224</v>
      </c>
    </row>
    <row r="18" spans="1:22" ht="28.5" customHeight="1">
      <c r="A18" s="304" t="s">
        <v>225</v>
      </c>
      <c r="B18" s="305">
        <v>108</v>
      </c>
      <c r="C18" s="305">
        <v>132</v>
      </c>
      <c r="D18" s="306">
        <f t="shared" si="0"/>
        <v>240</v>
      </c>
      <c r="E18" s="307">
        <f t="shared" si="2"/>
        <v>7.9973342219260255</v>
      </c>
      <c r="F18" s="305">
        <v>112</v>
      </c>
      <c r="G18" s="305">
        <v>128</v>
      </c>
      <c r="H18" s="305">
        <v>453</v>
      </c>
      <c r="I18" s="305">
        <v>65</v>
      </c>
      <c r="J18" s="305">
        <v>72</v>
      </c>
      <c r="K18" s="305">
        <v>14</v>
      </c>
      <c r="L18" s="305">
        <v>18</v>
      </c>
      <c r="M18" s="306">
        <f t="shared" si="3"/>
        <v>169</v>
      </c>
      <c r="N18" s="307">
        <f t="shared" si="1"/>
        <v>7.720420283234354</v>
      </c>
      <c r="O18" s="308" t="s">
        <v>226</v>
      </c>
    </row>
    <row r="19" spans="1:22" ht="28.5" customHeight="1">
      <c r="A19" s="301" t="s">
        <v>227</v>
      </c>
      <c r="B19" s="42">
        <v>111</v>
      </c>
      <c r="C19" s="42">
        <v>135</v>
      </c>
      <c r="D19" s="43">
        <f t="shared" si="0"/>
        <v>246</v>
      </c>
      <c r="E19" s="302">
        <f t="shared" si="2"/>
        <v>8.1972675774741752</v>
      </c>
      <c r="F19" s="42">
        <v>105</v>
      </c>
      <c r="G19" s="42">
        <v>141</v>
      </c>
      <c r="H19" s="42">
        <v>457</v>
      </c>
      <c r="I19" s="42">
        <v>70</v>
      </c>
      <c r="J19" s="42">
        <v>55</v>
      </c>
      <c r="K19" s="42">
        <v>15</v>
      </c>
      <c r="L19" s="42">
        <v>9</v>
      </c>
      <c r="M19" s="43">
        <f t="shared" si="3"/>
        <v>149</v>
      </c>
      <c r="N19" s="302">
        <f t="shared" si="1"/>
        <v>6.8067610781178622</v>
      </c>
      <c r="O19" s="303" t="s">
        <v>228</v>
      </c>
    </row>
    <row r="20" spans="1:22" ht="28.5" customHeight="1">
      <c r="A20" s="304" t="s">
        <v>229</v>
      </c>
      <c r="B20" s="305">
        <v>97</v>
      </c>
      <c r="C20" s="305">
        <v>163</v>
      </c>
      <c r="D20" s="306">
        <f t="shared" si="0"/>
        <v>260</v>
      </c>
      <c r="E20" s="307">
        <f t="shared" si="2"/>
        <v>8.6637787404198594</v>
      </c>
      <c r="F20" s="305">
        <v>121</v>
      </c>
      <c r="G20" s="305">
        <v>139</v>
      </c>
      <c r="H20" s="305">
        <v>477</v>
      </c>
      <c r="I20" s="305">
        <v>61</v>
      </c>
      <c r="J20" s="305">
        <v>74</v>
      </c>
      <c r="K20" s="305">
        <v>9</v>
      </c>
      <c r="L20" s="305">
        <v>9</v>
      </c>
      <c r="M20" s="306">
        <f t="shared" si="3"/>
        <v>153</v>
      </c>
      <c r="N20" s="307">
        <f t="shared" si="1"/>
        <v>6.9894929191411599</v>
      </c>
      <c r="O20" s="308" t="s">
        <v>230</v>
      </c>
    </row>
    <row r="21" spans="1:22" ht="28.5" customHeight="1">
      <c r="A21" s="301" t="s">
        <v>231</v>
      </c>
      <c r="B21" s="42">
        <v>110</v>
      </c>
      <c r="C21" s="42">
        <v>128</v>
      </c>
      <c r="D21" s="43">
        <f t="shared" si="0"/>
        <v>238</v>
      </c>
      <c r="E21" s="302">
        <f t="shared" si="2"/>
        <v>7.9306897700766408</v>
      </c>
      <c r="F21" s="42">
        <v>107</v>
      </c>
      <c r="G21" s="42">
        <v>131</v>
      </c>
      <c r="H21" s="42">
        <v>437</v>
      </c>
      <c r="I21" s="42">
        <v>78</v>
      </c>
      <c r="J21" s="42">
        <v>48</v>
      </c>
      <c r="K21" s="42">
        <v>15</v>
      </c>
      <c r="L21" s="42">
        <v>17</v>
      </c>
      <c r="M21" s="43">
        <f t="shared" si="3"/>
        <v>158</v>
      </c>
      <c r="N21" s="302">
        <f t="shared" si="1"/>
        <v>7.2179077204202828</v>
      </c>
      <c r="O21" s="303" t="s">
        <v>232</v>
      </c>
    </row>
    <row r="22" spans="1:22" ht="28.5" customHeight="1">
      <c r="A22" s="304" t="s">
        <v>233</v>
      </c>
      <c r="B22" s="305">
        <v>120</v>
      </c>
      <c r="C22" s="305">
        <v>127</v>
      </c>
      <c r="D22" s="306">
        <f t="shared" si="0"/>
        <v>247</v>
      </c>
      <c r="E22" s="307">
        <f t="shared" si="2"/>
        <v>8.2305898033988676</v>
      </c>
      <c r="F22" s="305">
        <v>124</v>
      </c>
      <c r="G22" s="305">
        <v>123</v>
      </c>
      <c r="H22" s="305">
        <v>470</v>
      </c>
      <c r="I22" s="305">
        <v>85</v>
      </c>
      <c r="J22" s="305">
        <v>74</v>
      </c>
      <c r="K22" s="305">
        <v>19</v>
      </c>
      <c r="L22" s="305">
        <v>12</v>
      </c>
      <c r="M22" s="306">
        <f t="shared" si="3"/>
        <v>190</v>
      </c>
      <c r="N22" s="307">
        <f t="shared" si="1"/>
        <v>8.6797624486066685</v>
      </c>
      <c r="O22" s="308" t="s">
        <v>234</v>
      </c>
    </row>
    <row r="23" spans="1:22" ht="28.5" customHeight="1">
      <c r="A23" s="301" t="s">
        <v>235</v>
      </c>
      <c r="B23" s="42">
        <v>116</v>
      </c>
      <c r="C23" s="42">
        <v>164</v>
      </c>
      <c r="D23" s="43">
        <f t="shared" si="0"/>
        <v>280</v>
      </c>
      <c r="E23" s="302">
        <f t="shared" si="2"/>
        <v>9.330223258913696</v>
      </c>
      <c r="F23" s="42">
        <v>133</v>
      </c>
      <c r="G23" s="42">
        <v>147</v>
      </c>
      <c r="H23" s="42">
        <v>513</v>
      </c>
      <c r="I23" s="42">
        <v>92</v>
      </c>
      <c r="J23" s="42">
        <v>74</v>
      </c>
      <c r="K23" s="42">
        <v>15</v>
      </c>
      <c r="L23" s="42">
        <v>21</v>
      </c>
      <c r="M23" s="43">
        <f t="shared" si="3"/>
        <v>202</v>
      </c>
      <c r="N23" s="302">
        <f t="shared" si="1"/>
        <v>9.227957971676565</v>
      </c>
      <c r="O23" s="303" t="s">
        <v>236</v>
      </c>
    </row>
    <row r="24" spans="1:22" s="290" customFormat="1" ht="24" customHeight="1">
      <c r="A24" s="309" t="s">
        <v>41</v>
      </c>
      <c r="B24" s="309">
        <f>SUM(B12:B23)</f>
        <v>1445</v>
      </c>
      <c r="C24" s="309">
        <f>SUM(C12:C23)</f>
        <v>1556</v>
      </c>
      <c r="D24" s="309">
        <f>SUM(B24:C24)</f>
        <v>3001</v>
      </c>
      <c r="E24" s="310">
        <f>(D24/$D$24)*100</f>
        <v>100</v>
      </c>
      <c r="F24" s="309">
        <f>SUM(F12:F23)</f>
        <v>1369</v>
      </c>
      <c r="G24" s="309">
        <f>SUM(G12:G23)</f>
        <v>1632</v>
      </c>
      <c r="H24" s="309">
        <f>SUM(H12:H23)</f>
        <v>5573</v>
      </c>
      <c r="I24" s="309">
        <f t="shared" ref="I24:L24" si="4">SUM(I12:I23)</f>
        <v>1041</v>
      </c>
      <c r="J24" s="309">
        <f t="shared" si="4"/>
        <v>785</v>
      </c>
      <c r="K24" s="309">
        <f t="shared" si="4"/>
        <v>165</v>
      </c>
      <c r="L24" s="309">
        <f t="shared" si="4"/>
        <v>198</v>
      </c>
      <c r="M24" s="309">
        <f>SUM(I24:L24)</f>
        <v>2189</v>
      </c>
      <c r="N24" s="310">
        <f t="shared" si="1"/>
        <v>100</v>
      </c>
      <c r="O24" s="311" t="s">
        <v>42</v>
      </c>
      <c r="P24" s="287"/>
      <c r="Q24" s="287"/>
      <c r="R24" s="288"/>
      <c r="S24" s="289"/>
      <c r="T24" s="289"/>
      <c r="U24" s="289"/>
    </row>
    <row r="25" spans="1:22" ht="3" customHeight="1"/>
    <row r="26" spans="1:22" s="10" customFormat="1" ht="15" customHeight="1">
      <c r="A26" s="911" t="s">
        <v>20</v>
      </c>
      <c r="B26" s="911"/>
      <c r="C26" s="911"/>
      <c r="D26" s="48"/>
      <c r="E26" s="48"/>
      <c r="F26" s="48"/>
      <c r="G26" s="48"/>
      <c r="H26" s="48"/>
      <c r="I26" s="48"/>
      <c r="J26" s="48"/>
      <c r="K26" s="48"/>
      <c r="L26" s="912" t="s">
        <v>21</v>
      </c>
      <c r="M26" s="912"/>
      <c r="N26" s="912"/>
      <c r="O26" s="912"/>
      <c r="P26" s="139"/>
      <c r="Q26" s="139"/>
      <c r="R26" s="140"/>
      <c r="S26" s="8"/>
      <c r="T26" s="8"/>
      <c r="U26" s="8"/>
      <c r="V26" s="9"/>
    </row>
  </sheetData>
  <mergeCells count="12">
    <mergeCell ref="A26:C26"/>
    <mergeCell ref="L26:O26"/>
    <mergeCell ref="A3:O3"/>
    <mergeCell ref="A4:O4"/>
    <mergeCell ref="A5:O5"/>
    <mergeCell ref="A7:D7"/>
    <mergeCell ref="A9:A11"/>
    <mergeCell ref="B9:E10"/>
    <mergeCell ref="F9:G10"/>
    <mergeCell ref="H9:H11"/>
    <mergeCell ref="I9:N10"/>
    <mergeCell ref="O9:O11"/>
  </mergeCells>
  <printOptions horizontalCentered="1" verticalCentered="1"/>
  <pageMargins left="0.17" right="0.28000000000000003" top="0.53" bottom="0.51" header="0.511811023622047" footer="0.511811023622047"/>
  <pageSetup paperSize="9" scale="92" orientation="landscape" horizontalDpi="4294967295"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5"/>
  <sheetViews>
    <sheetView rightToLeft="1" view="pageBreakPreview" zoomScale="90" zoomScaleNormal="100" zoomScaleSheetLayoutView="90" workbookViewId="0">
      <selection activeCell="F53" sqref="F53"/>
    </sheetView>
  </sheetViews>
  <sheetFormatPr defaultRowHeight="14.25"/>
  <cols>
    <col min="1" max="1" width="23.7109375" style="132" customWidth="1"/>
    <col min="2" max="3" width="9.42578125" style="132" customWidth="1"/>
    <col min="4" max="4" width="8.42578125" style="132" customWidth="1"/>
    <col min="5" max="10" width="9.42578125" style="132" customWidth="1"/>
    <col min="11" max="11" width="9.85546875" style="132" customWidth="1"/>
    <col min="12" max="12" width="10" style="132" customWidth="1"/>
    <col min="13" max="13" width="9.42578125" style="132" customWidth="1"/>
    <col min="14" max="14" width="23.5703125" style="132" customWidth="1"/>
    <col min="15" max="15" width="13.140625" style="132" bestFit="1" customWidth="1"/>
    <col min="16" max="17" width="9.140625" style="132"/>
    <col min="18" max="18" width="9.140625" style="133"/>
    <col min="19" max="20" width="9.140625" style="1"/>
    <col min="21" max="16384" width="9.140625" style="2"/>
  </cols>
  <sheetData>
    <row r="1" spans="1:20" ht="3" customHeight="1"/>
    <row r="2" spans="1:20" ht="54.75" customHeight="1">
      <c r="A2" s="25"/>
      <c r="B2" s="25"/>
      <c r="C2" s="25"/>
      <c r="D2" s="25"/>
      <c r="E2" s="25"/>
      <c r="F2" s="25"/>
      <c r="G2" s="25"/>
      <c r="H2" s="25"/>
      <c r="I2" s="25"/>
      <c r="J2" s="25"/>
      <c r="K2" s="25"/>
      <c r="L2" s="25"/>
      <c r="M2" s="25"/>
      <c r="N2" s="25"/>
    </row>
    <row r="3" spans="1:20" s="4" customFormat="1" ht="20.100000000000001" customHeight="1">
      <c r="A3" s="913" t="s">
        <v>22</v>
      </c>
      <c r="B3" s="913"/>
      <c r="C3" s="913"/>
      <c r="D3" s="913"/>
      <c r="E3" s="913"/>
      <c r="F3" s="913"/>
      <c r="G3" s="913"/>
      <c r="H3" s="913"/>
      <c r="I3" s="913"/>
      <c r="J3" s="913"/>
      <c r="K3" s="913"/>
      <c r="L3" s="913"/>
      <c r="M3" s="913"/>
      <c r="N3" s="913"/>
      <c r="O3" s="132"/>
      <c r="P3" s="132"/>
      <c r="Q3" s="132"/>
      <c r="R3" s="135"/>
      <c r="S3" s="3"/>
      <c r="T3" s="3"/>
    </row>
    <row r="4" spans="1:20" s="4" customFormat="1" ht="20.100000000000001" customHeight="1">
      <c r="A4" s="913" t="s">
        <v>23</v>
      </c>
      <c r="B4" s="913"/>
      <c r="C4" s="913"/>
      <c r="D4" s="913"/>
      <c r="E4" s="913"/>
      <c r="F4" s="913"/>
      <c r="G4" s="913"/>
      <c r="H4" s="913"/>
      <c r="I4" s="913"/>
      <c r="J4" s="913"/>
      <c r="K4" s="913"/>
      <c r="L4" s="913"/>
      <c r="M4" s="913"/>
      <c r="N4" s="913"/>
      <c r="O4" s="132"/>
      <c r="P4" s="132"/>
      <c r="Q4" s="132"/>
      <c r="R4" s="135"/>
      <c r="S4" s="3"/>
      <c r="T4" s="3"/>
    </row>
    <row r="5" spans="1:20" s="4" customFormat="1" ht="16.5" customHeight="1">
      <c r="A5" s="913" t="s">
        <v>134</v>
      </c>
      <c r="B5" s="913"/>
      <c r="C5" s="913"/>
      <c r="D5" s="913"/>
      <c r="E5" s="913"/>
      <c r="F5" s="913"/>
      <c r="G5" s="913"/>
      <c r="H5" s="913"/>
      <c r="I5" s="913"/>
      <c r="J5" s="913"/>
      <c r="K5" s="913"/>
      <c r="L5" s="913"/>
      <c r="M5" s="913"/>
      <c r="N5" s="913"/>
      <c r="O5" s="132"/>
      <c r="P5" s="132"/>
      <c r="Q5" s="132"/>
      <c r="R5" s="135"/>
      <c r="S5" s="3"/>
      <c r="T5" s="3"/>
    </row>
    <row r="6" spans="1:20" s="4" customFormat="1" ht="16.5" customHeight="1">
      <c r="A6" s="100"/>
      <c r="B6" s="100"/>
      <c r="C6" s="100"/>
      <c r="D6" s="100"/>
      <c r="E6" s="100"/>
      <c r="F6" s="100"/>
      <c r="G6" s="100"/>
      <c r="H6" s="100"/>
      <c r="I6" s="100"/>
      <c r="J6" s="100"/>
      <c r="K6" s="100"/>
      <c r="L6" s="100"/>
      <c r="M6" s="100"/>
      <c r="N6" s="25"/>
      <c r="O6" s="132"/>
      <c r="P6" s="132"/>
      <c r="Q6" s="132"/>
      <c r="R6" s="135"/>
      <c r="S6" s="3"/>
      <c r="T6" s="3"/>
    </row>
    <row r="7" spans="1:20" s="4" customFormat="1" ht="15.75" customHeight="1">
      <c r="A7" s="915" t="s">
        <v>24</v>
      </c>
      <c r="B7" s="915"/>
      <c r="C7" s="915"/>
      <c r="D7" s="915"/>
      <c r="E7" s="100"/>
      <c r="F7" s="100"/>
      <c r="G7" s="100"/>
      <c r="H7" s="100"/>
      <c r="I7" s="100"/>
      <c r="J7" s="100"/>
      <c r="K7" s="100"/>
      <c r="L7" s="100"/>
      <c r="M7" s="100"/>
      <c r="N7" s="25"/>
      <c r="O7" s="132"/>
      <c r="P7" s="132"/>
      <c r="Q7" s="132"/>
      <c r="R7" s="135"/>
      <c r="S7" s="3"/>
      <c r="T7" s="3"/>
    </row>
    <row r="8" spans="1:20" s="7" customFormat="1" ht="3" hidden="1" customHeight="1">
      <c r="A8" s="35"/>
      <c r="B8" s="35"/>
      <c r="C8" s="35"/>
      <c r="D8" s="35"/>
      <c r="E8" s="35"/>
      <c r="F8" s="35"/>
      <c r="G8" s="35"/>
      <c r="H8" s="35"/>
      <c r="I8" s="35"/>
      <c r="J8" s="35"/>
      <c r="K8" s="35"/>
      <c r="L8" s="35"/>
      <c r="M8" s="35"/>
      <c r="N8" s="35"/>
      <c r="O8" s="136"/>
      <c r="P8" s="136"/>
      <c r="Q8" s="136"/>
      <c r="R8" s="137"/>
      <c r="S8" s="6"/>
      <c r="T8" s="6"/>
    </row>
    <row r="9" spans="1:20" s="7" customFormat="1" ht="26.25" customHeight="1">
      <c r="A9" s="824" t="s">
        <v>25</v>
      </c>
      <c r="B9" s="899" t="s">
        <v>5</v>
      </c>
      <c r="C9" s="899"/>
      <c r="D9" s="899"/>
      <c r="E9" s="899" t="s">
        <v>6</v>
      </c>
      <c r="F9" s="899"/>
      <c r="G9" s="899"/>
      <c r="H9" s="899"/>
      <c r="I9" s="899"/>
      <c r="J9" s="899"/>
      <c r="K9" s="899"/>
      <c r="L9" s="899"/>
      <c r="M9" s="899"/>
      <c r="N9" s="830" t="s">
        <v>26</v>
      </c>
      <c r="O9" s="136"/>
      <c r="P9" s="136"/>
      <c r="Q9" s="136"/>
      <c r="R9" s="137"/>
      <c r="S9" s="6"/>
      <c r="T9" s="6"/>
    </row>
    <row r="10" spans="1:20" s="7" customFormat="1" ht="22.5" customHeight="1">
      <c r="A10" s="824"/>
      <c r="B10" s="899"/>
      <c r="C10" s="899"/>
      <c r="D10" s="899"/>
      <c r="E10" s="899" t="s">
        <v>7</v>
      </c>
      <c r="F10" s="899"/>
      <c r="G10" s="899"/>
      <c r="H10" s="899"/>
      <c r="I10" s="899"/>
      <c r="J10" s="899" t="s">
        <v>8</v>
      </c>
      <c r="K10" s="899"/>
      <c r="L10" s="899"/>
      <c r="M10" s="899"/>
      <c r="N10" s="830"/>
      <c r="O10" s="136"/>
      <c r="P10" s="136"/>
      <c r="Q10" s="136"/>
      <c r="R10" s="137"/>
      <c r="S10" s="6"/>
      <c r="T10" s="6"/>
    </row>
    <row r="11" spans="1:20" s="7" customFormat="1" ht="74.25" customHeight="1">
      <c r="A11" s="824"/>
      <c r="B11" s="130" t="s">
        <v>9</v>
      </c>
      <c r="C11" s="130" t="s">
        <v>10</v>
      </c>
      <c r="D11" s="130" t="s">
        <v>11</v>
      </c>
      <c r="E11" s="130" t="s">
        <v>27</v>
      </c>
      <c r="F11" s="130" t="s">
        <v>13</v>
      </c>
      <c r="G11" s="130" t="s">
        <v>28</v>
      </c>
      <c r="H11" s="130" t="s">
        <v>15</v>
      </c>
      <c r="I11" s="130" t="s">
        <v>16</v>
      </c>
      <c r="J11" s="130" t="s">
        <v>17</v>
      </c>
      <c r="K11" s="130" t="s">
        <v>18</v>
      </c>
      <c r="L11" s="130" t="s">
        <v>19</v>
      </c>
      <c r="M11" s="130" t="s">
        <v>16</v>
      </c>
      <c r="N11" s="830"/>
      <c r="O11" s="136"/>
      <c r="P11" s="136"/>
      <c r="Q11" s="136"/>
      <c r="R11" s="137"/>
      <c r="S11" s="6"/>
      <c r="T11" s="6"/>
    </row>
    <row r="12" spans="1:20" s="11" customFormat="1" ht="35.25" customHeight="1">
      <c r="A12" s="113" t="s">
        <v>29</v>
      </c>
      <c r="B12" s="114">
        <v>824</v>
      </c>
      <c r="C12" s="115">
        <v>1188</v>
      </c>
      <c r="D12" s="116">
        <f t="shared" ref="D12:D16" si="0">SUM(B12:C12)</f>
        <v>2012</v>
      </c>
      <c r="E12" s="115">
        <v>766</v>
      </c>
      <c r="F12" s="115">
        <v>483</v>
      </c>
      <c r="G12" s="117">
        <v>88</v>
      </c>
      <c r="H12" s="114">
        <v>97</v>
      </c>
      <c r="I12" s="118">
        <f t="shared" ref="I12" si="1">SUM(E12:H12)</f>
        <v>1434</v>
      </c>
      <c r="J12" s="115">
        <v>765</v>
      </c>
      <c r="K12" s="115">
        <v>636</v>
      </c>
      <c r="L12" s="115">
        <v>33</v>
      </c>
      <c r="M12" s="118">
        <f t="shared" ref="M12:M15" si="2">SUM(J12:L12)</f>
        <v>1434</v>
      </c>
      <c r="N12" s="119" t="s">
        <v>30</v>
      </c>
      <c r="O12" s="132"/>
      <c r="P12" s="141"/>
      <c r="Q12" s="141"/>
      <c r="R12" s="142"/>
      <c r="S12" s="143"/>
      <c r="T12" s="143"/>
    </row>
    <row r="13" spans="1:20" s="11" customFormat="1" ht="35.25" customHeight="1">
      <c r="A13" s="120" t="s">
        <v>31</v>
      </c>
      <c r="B13" s="121">
        <v>164</v>
      </c>
      <c r="C13" s="122">
        <v>326</v>
      </c>
      <c r="D13" s="123">
        <f t="shared" si="0"/>
        <v>490</v>
      </c>
      <c r="E13" s="122">
        <v>80</v>
      </c>
      <c r="F13" s="122">
        <v>87</v>
      </c>
      <c r="G13" s="122">
        <v>23</v>
      </c>
      <c r="H13" s="121">
        <v>35</v>
      </c>
      <c r="I13" s="123">
        <f t="shared" ref="I13" ca="1" si="3">SUM(E13:I13)</f>
        <v>0</v>
      </c>
      <c r="J13" s="122">
        <v>137</v>
      </c>
      <c r="K13" s="122">
        <v>80</v>
      </c>
      <c r="L13" s="122">
        <v>8</v>
      </c>
      <c r="M13" s="123">
        <f t="shared" si="2"/>
        <v>225</v>
      </c>
      <c r="N13" s="124" t="s">
        <v>32</v>
      </c>
      <c r="O13" s="144"/>
      <c r="P13" s="141"/>
      <c r="Q13" s="141"/>
      <c r="R13" s="142"/>
      <c r="S13" s="143"/>
      <c r="T13" s="143"/>
    </row>
    <row r="14" spans="1:20" s="11" customFormat="1" ht="35.25" customHeight="1">
      <c r="A14" s="125" t="s">
        <v>33</v>
      </c>
      <c r="B14" s="126">
        <v>2</v>
      </c>
      <c r="C14" s="117">
        <v>14</v>
      </c>
      <c r="D14" s="116">
        <f t="shared" si="0"/>
        <v>16</v>
      </c>
      <c r="E14" s="117">
        <v>3</v>
      </c>
      <c r="F14" s="117">
        <v>1</v>
      </c>
      <c r="G14" s="117">
        <v>1</v>
      </c>
      <c r="H14" s="126">
        <v>0</v>
      </c>
      <c r="I14" s="118">
        <f t="shared" ref="I14" si="4">SUM(E14:H14)</f>
        <v>5</v>
      </c>
      <c r="J14" s="117">
        <v>1</v>
      </c>
      <c r="K14" s="117">
        <v>4</v>
      </c>
      <c r="L14" s="117">
        <v>0</v>
      </c>
      <c r="M14" s="118">
        <f t="shared" si="2"/>
        <v>5</v>
      </c>
      <c r="N14" s="119" t="s">
        <v>34</v>
      </c>
      <c r="O14" s="145"/>
      <c r="P14" s="141"/>
      <c r="Q14" s="141"/>
      <c r="R14" s="142"/>
      <c r="S14" s="143"/>
      <c r="T14" s="143"/>
    </row>
    <row r="15" spans="1:20" s="11" customFormat="1" ht="35.25" customHeight="1">
      <c r="A15" s="120" t="s">
        <v>35</v>
      </c>
      <c r="B15" s="121">
        <v>85</v>
      </c>
      <c r="C15" s="122">
        <v>23</v>
      </c>
      <c r="D15" s="123">
        <f t="shared" si="0"/>
        <v>108</v>
      </c>
      <c r="E15" s="122">
        <v>49</v>
      </c>
      <c r="F15" s="122">
        <v>58</v>
      </c>
      <c r="G15" s="122">
        <v>11</v>
      </c>
      <c r="H15" s="121">
        <v>15</v>
      </c>
      <c r="I15" s="123">
        <f>SUM(E15:H15)</f>
        <v>133</v>
      </c>
      <c r="J15" s="122">
        <v>78</v>
      </c>
      <c r="K15" s="122">
        <v>55</v>
      </c>
      <c r="L15" s="122">
        <v>0</v>
      </c>
      <c r="M15" s="123">
        <f t="shared" si="2"/>
        <v>133</v>
      </c>
      <c r="N15" s="124" t="s">
        <v>36</v>
      </c>
      <c r="O15" s="145"/>
      <c r="P15" s="141"/>
      <c r="Q15" s="141"/>
      <c r="R15" s="142"/>
      <c r="S15" s="143"/>
      <c r="T15" s="143"/>
    </row>
    <row r="16" spans="1:20" s="11" customFormat="1" ht="35.25" customHeight="1">
      <c r="A16" s="127" t="s">
        <v>37</v>
      </c>
      <c r="B16" s="126">
        <v>357</v>
      </c>
      <c r="C16" s="126">
        <v>0</v>
      </c>
      <c r="D16" s="128">
        <f t="shared" si="0"/>
        <v>357</v>
      </c>
      <c r="E16" s="126">
        <v>141</v>
      </c>
      <c r="F16" s="126">
        <v>148</v>
      </c>
      <c r="G16" s="126">
        <v>41</v>
      </c>
      <c r="H16" s="126">
        <v>49</v>
      </c>
      <c r="I16" s="128">
        <f>SUM(E16:H16)</f>
        <v>379</v>
      </c>
      <c r="J16" s="126">
        <v>2</v>
      </c>
      <c r="K16" s="126">
        <v>1</v>
      </c>
      <c r="L16" s="126">
        <v>376</v>
      </c>
      <c r="M16" s="128">
        <f>SUM(J16:L16)</f>
        <v>379</v>
      </c>
      <c r="N16" s="119" t="s">
        <v>38</v>
      </c>
      <c r="O16" s="145"/>
      <c r="P16" s="141"/>
      <c r="Q16" s="141"/>
      <c r="R16" s="142"/>
      <c r="S16" s="143"/>
      <c r="T16" s="143"/>
    </row>
    <row r="17" spans="1:20" s="11" customFormat="1" ht="35.25" customHeight="1">
      <c r="A17" s="120" t="s">
        <v>39</v>
      </c>
      <c r="B17" s="121">
        <v>9</v>
      </c>
      <c r="C17" s="122">
        <v>2</v>
      </c>
      <c r="D17" s="123">
        <f>SUM(B17:C17)</f>
        <v>11</v>
      </c>
      <c r="E17" s="122">
        <v>2</v>
      </c>
      <c r="F17" s="122">
        <v>4</v>
      </c>
      <c r="G17" s="122">
        <v>1</v>
      </c>
      <c r="H17" s="121">
        <v>2</v>
      </c>
      <c r="I17" s="123">
        <f>SUM(E17:H17)</f>
        <v>9</v>
      </c>
      <c r="J17" s="122">
        <v>2</v>
      </c>
      <c r="K17" s="122">
        <v>7</v>
      </c>
      <c r="L17" s="122">
        <v>0</v>
      </c>
      <c r="M17" s="123">
        <f>SUM(J17:L17)</f>
        <v>9</v>
      </c>
      <c r="N17" s="124" t="s">
        <v>40</v>
      </c>
      <c r="O17" s="145"/>
      <c r="P17" s="141"/>
      <c r="Q17" s="141"/>
      <c r="R17" s="142"/>
      <c r="S17" s="143"/>
      <c r="T17" s="143"/>
    </row>
    <row r="18" spans="1:20" s="11" customFormat="1" ht="35.25" customHeight="1">
      <c r="A18" s="147" t="s">
        <v>145</v>
      </c>
      <c r="B18" s="148">
        <v>4</v>
      </c>
      <c r="C18" s="149">
        <v>3</v>
      </c>
      <c r="D18" s="150">
        <f>SUM(B18:C18)</f>
        <v>7</v>
      </c>
      <c r="E18" s="149">
        <v>0</v>
      </c>
      <c r="F18" s="149">
        <v>4</v>
      </c>
      <c r="G18" s="149">
        <v>0</v>
      </c>
      <c r="H18" s="148">
        <v>0</v>
      </c>
      <c r="I18" s="150">
        <f>SUM(E18:H18)</f>
        <v>4</v>
      </c>
      <c r="J18" s="149">
        <v>1</v>
      </c>
      <c r="K18" s="149">
        <v>1</v>
      </c>
      <c r="L18" s="149">
        <v>2</v>
      </c>
      <c r="M18" s="150">
        <f>SUM(J18:L18)</f>
        <v>4</v>
      </c>
      <c r="N18" s="151" t="s">
        <v>146</v>
      </c>
      <c r="O18" s="145"/>
      <c r="P18" s="141"/>
      <c r="Q18" s="141"/>
      <c r="R18" s="142"/>
      <c r="S18" s="143"/>
      <c r="T18" s="143"/>
    </row>
    <row r="19" spans="1:20" s="11" customFormat="1" ht="30" customHeight="1">
      <c r="A19" s="152" t="s">
        <v>41</v>
      </c>
      <c r="B19" s="153">
        <f>SUM(B12:B18)</f>
        <v>1445</v>
      </c>
      <c r="C19" s="153">
        <f t="shared" ref="C19:M19" si="5">SUM(C12:C18)</f>
        <v>1556</v>
      </c>
      <c r="D19" s="153">
        <f>SUM(B19:C19)</f>
        <v>3001</v>
      </c>
      <c r="E19" s="153">
        <f t="shared" si="5"/>
        <v>1041</v>
      </c>
      <c r="F19" s="153">
        <f t="shared" si="5"/>
        <v>785</v>
      </c>
      <c r="G19" s="153">
        <f t="shared" si="5"/>
        <v>165</v>
      </c>
      <c r="H19" s="153">
        <f t="shared" si="5"/>
        <v>198</v>
      </c>
      <c r="I19" s="153">
        <f>SUM(E19:H19)</f>
        <v>2189</v>
      </c>
      <c r="J19" s="153">
        <f t="shared" si="5"/>
        <v>986</v>
      </c>
      <c r="K19" s="153">
        <f t="shared" si="5"/>
        <v>784</v>
      </c>
      <c r="L19" s="153">
        <f t="shared" si="5"/>
        <v>419</v>
      </c>
      <c r="M19" s="153">
        <f t="shared" si="5"/>
        <v>2189</v>
      </c>
      <c r="N19" s="129" t="s">
        <v>42</v>
      </c>
      <c r="O19" s="145"/>
      <c r="P19" s="141"/>
      <c r="Q19" s="141"/>
      <c r="R19" s="142"/>
      <c r="S19" s="143"/>
      <c r="T19" s="143"/>
    </row>
    <row r="20" spans="1:20" s="11" customFormat="1" ht="9" customHeight="1">
      <c r="A20" s="154"/>
      <c r="B20" s="155"/>
      <c r="C20" s="156"/>
      <c r="D20" s="156"/>
      <c r="E20" s="156"/>
      <c r="F20" s="118"/>
      <c r="G20" s="118"/>
      <c r="H20" s="157"/>
      <c r="I20" s="118"/>
      <c r="J20" s="118"/>
      <c r="K20" s="118"/>
      <c r="L20" s="118"/>
      <c r="M20" s="118"/>
      <c r="N20" s="158"/>
      <c r="O20" s="145"/>
      <c r="P20" s="141"/>
      <c r="Q20" s="141"/>
      <c r="R20" s="142"/>
      <c r="S20" s="143"/>
      <c r="T20" s="143"/>
    </row>
    <row r="21" spans="1:20" s="10" customFormat="1" ht="15" customHeight="1">
      <c r="A21" s="911" t="s">
        <v>20</v>
      </c>
      <c r="B21" s="911"/>
      <c r="C21" s="911"/>
      <c r="D21" s="48"/>
      <c r="E21" s="48"/>
      <c r="F21" s="48"/>
      <c r="G21" s="48"/>
      <c r="H21" s="49"/>
      <c r="I21" s="48"/>
      <c r="J21" s="48"/>
      <c r="K21" s="912" t="s">
        <v>21</v>
      </c>
      <c r="L21" s="912"/>
      <c r="M21" s="912"/>
      <c r="N21" s="912"/>
      <c r="O21" s="138"/>
      <c r="P21" s="139"/>
      <c r="Q21" s="139"/>
      <c r="R21" s="140"/>
      <c r="S21" s="8"/>
      <c r="T21" s="8"/>
    </row>
    <row r="22" spans="1:20" ht="21">
      <c r="A22" s="25"/>
      <c r="B22" s="25"/>
      <c r="C22" s="25"/>
      <c r="D22" s="25"/>
      <c r="E22" s="25"/>
      <c r="F22" s="25"/>
      <c r="G22" s="25"/>
      <c r="H22" s="25"/>
      <c r="I22" s="25"/>
      <c r="J22" s="25"/>
      <c r="K22" s="25"/>
      <c r="L22" s="25"/>
      <c r="M22" s="25"/>
      <c r="N22" s="25"/>
    </row>
    <row r="25" spans="1:20">
      <c r="B25" s="146"/>
      <c r="C25" s="146"/>
    </row>
  </sheetData>
  <mergeCells count="12">
    <mergeCell ref="A21:C21"/>
    <mergeCell ref="K21:N21"/>
    <mergeCell ref="A3:N3"/>
    <mergeCell ref="A4:N4"/>
    <mergeCell ref="A5:N5"/>
    <mergeCell ref="A7:D7"/>
    <mergeCell ref="A9:A11"/>
    <mergeCell ref="B9:D10"/>
    <mergeCell ref="E9:M9"/>
    <mergeCell ref="N9:N11"/>
    <mergeCell ref="E10:I10"/>
    <mergeCell ref="J10:M10"/>
  </mergeCells>
  <printOptions horizontalCentered="1" verticalCentered="1"/>
  <pageMargins left="0.17" right="0.28000000000000003" top="0.53" bottom="0.51" header="0.511811023622047" footer="0.511811023622047"/>
  <pageSetup paperSize="9" scale="91" orientation="landscape" horizontalDpi="4294967295"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8"/>
  <sheetViews>
    <sheetView rightToLeft="1" view="pageBreakPreview" zoomScale="90" zoomScaleNormal="100" zoomScaleSheetLayoutView="90" workbookViewId="0">
      <selection activeCell="F53" sqref="F53"/>
    </sheetView>
  </sheetViews>
  <sheetFormatPr defaultRowHeight="14.25"/>
  <cols>
    <col min="1" max="1" width="30.85546875" style="132" customWidth="1"/>
    <col min="2" max="3" width="8.140625" style="132" customWidth="1"/>
    <col min="4" max="4" width="7" style="132" customWidth="1"/>
    <col min="5" max="5" width="8.140625" style="132" customWidth="1"/>
    <col min="6" max="6" width="9.28515625" style="132" customWidth="1"/>
    <col min="7" max="13" width="8.140625" style="132" customWidth="1"/>
    <col min="14" max="14" width="31.28515625" style="132" customWidth="1"/>
    <col min="15" max="15" width="9.140625" style="132"/>
    <col min="16" max="16" width="9.140625" style="133"/>
    <col min="17" max="19" width="9.140625" style="1"/>
    <col min="20" max="16384" width="9.140625" style="2"/>
  </cols>
  <sheetData>
    <row r="1" spans="1:19" ht="3" customHeight="1"/>
    <row r="2" spans="1:19" ht="42" customHeight="1"/>
    <row r="3" spans="1:19" s="4" customFormat="1" ht="20.100000000000001" customHeight="1">
      <c r="A3" s="913" t="s">
        <v>43</v>
      </c>
      <c r="B3" s="913"/>
      <c r="C3" s="913"/>
      <c r="D3" s="913"/>
      <c r="E3" s="913"/>
      <c r="F3" s="913"/>
      <c r="G3" s="913"/>
      <c r="H3" s="913"/>
      <c r="I3" s="913"/>
      <c r="J3" s="913"/>
      <c r="K3" s="913"/>
      <c r="L3" s="913"/>
      <c r="M3" s="913"/>
      <c r="N3" s="913"/>
      <c r="O3" s="132"/>
      <c r="P3" s="135"/>
      <c r="Q3" s="3"/>
      <c r="R3" s="3"/>
      <c r="S3" s="3"/>
    </row>
    <row r="4" spans="1:19" s="4" customFormat="1" ht="24.75" customHeight="1">
      <c r="A4" s="913" t="s">
        <v>44</v>
      </c>
      <c r="B4" s="913"/>
      <c r="C4" s="913"/>
      <c r="D4" s="913"/>
      <c r="E4" s="913"/>
      <c r="F4" s="913"/>
      <c r="G4" s="913"/>
      <c r="H4" s="913"/>
      <c r="I4" s="913"/>
      <c r="J4" s="913"/>
      <c r="K4" s="913"/>
      <c r="L4" s="913"/>
      <c r="M4" s="913"/>
      <c r="N4" s="913"/>
      <c r="O4" s="132"/>
      <c r="P4" s="135"/>
      <c r="Q4" s="3"/>
      <c r="R4" s="3"/>
      <c r="S4" s="3"/>
    </row>
    <row r="5" spans="1:19" s="4" customFormat="1" ht="16.5" customHeight="1">
      <c r="A5" s="913" t="s">
        <v>134</v>
      </c>
      <c r="B5" s="913"/>
      <c r="C5" s="913"/>
      <c r="D5" s="913"/>
      <c r="E5" s="913"/>
      <c r="F5" s="913"/>
      <c r="G5" s="913"/>
      <c r="H5" s="913"/>
      <c r="I5" s="913"/>
      <c r="J5" s="913"/>
      <c r="K5" s="913"/>
      <c r="L5" s="913"/>
      <c r="M5" s="913"/>
      <c r="N5" s="913"/>
      <c r="O5" s="132"/>
      <c r="P5" s="135"/>
      <c r="Q5" s="3"/>
      <c r="R5" s="3"/>
      <c r="S5" s="3"/>
    </row>
    <row r="6" spans="1:19" s="4" customFormat="1" ht="0.75" customHeight="1">
      <c r="A6" s="100"/>
      <c r="B6" s="100"/>
      <c r="C6" s="100"/>
      <c r="D6" s="100"/>
      <c r="E6" s="100"/>
      <c r="F6" s="100"/>
      <c r="G6" s="100"/>
      <c r="H6" s="100"/>
      <c r="I6" s="100"/>
      <c r="J6" s="100"/>
      <c r="K6" s="100"/>
      <c r="L6" s="100"/>
      <c r="M6" s="100"/>
      <c r="N6" s="100"/>
      <c r="O6" s="132"/>
      <c r="P6" s="135"/>
      <c r="Q6" s="3"/>
      <c r="R6" s="3"/>
      <c r="S6" s="3"/>
    </row>
    <row r="7" spans="1:19" s="4" customFormat="1" ht="16.5" customHeight="1">
      <c r="A7" s="919" t="s">
        <v>45</v>
      </c>
      <c r="B7" s="919"/>
      <c r="C7" s="919"/>
      <c r="D7" s="919"/>
      <c r="E7" s="100"/>
      <c r="F7" s="100"/>
      <c r="G7" s="100"/>
      <c r="H7" s="100"/>
      <c r="I7" s="100"/>
      <c r="J7" s="100"/>
      <c r="K7" s="100"/>
      <c r="L7" s="100"/>
      <c r="M7" s="100"/>
      <c r="N7" s="100"/>
      <c r="O7" s="132"/>
      <c r="P7" s="135"/>
      <c r="Q7" s="3"/>
      <c r="R7" s="3"/>
      <c r="S7" s="3"/>
    </row>
    <row r="8" spans="1:19" s="7" customFormat="1" ht="3" customHeight="1">
      <c r="A8" s="35"/>
      <c r="B8" s="35"/>
      <c r="C8" s="35"/>
      <c r="D8" s="35"/>
      <c r="E8" s="35"/>
      <c r="F8" s="35"/>
      <c r="G8" s="35"/>
      <c r="H8" s="35"/>
      <c r="I8" s="35"/>
      <c r="J8" s="35"/>
      <c r="K8" s="35"/>
      <c r="L8" s="35"/>
      <c r="M8" s="35"/>
      <c r="N8" s="35"/>
      <c r="O8" s="136"/>
      <c r="P8" s="137"/>
      <c r="Q8" s="6"/>
      <c r="R8" s="6"/>
      <c r="S8" s="6"/>
    </row>
    <row r="9" spans="1:19" s="7" customFormat="1" ht="26.25" customHeight="1">
      <c r="A9" s="824" t="s">
        <v>46</v>
      </c>
      <c r="B9" s="899" t="s">
        <v>5</v>
      </c>
      <c r="C9" s="899"/>
      <c r="D9" s="899"/>
      <c r="E9" s="899" t="s">
        <v>6</v>
      </c>
      <c r="F9" s="899"/>
      <c r="G9" s="899"/>
      <c r="H9" s="899"/>
      <c r="I9" s="899"/>
      <c r="J9" s="899"/>
      <c r="K9" s="899"/>
      <c r="L9" s="899"/>
      <c r="M9" s="899"/>
      <c r="N9" s="830" t="s">
        <v>47</v>
      </c>
      <c r="O9" s="136"/>
      <c r="P9" s="137"/>
      <c r="Q9" s="6"/>
      <c r="R9" s="6"/>
      <c r="S9" s="6"/>
    </row>
    <row r="10" spans="1:19" s="7" customFormat="1" ht="22.5" customHeight="1">
      <c r="A10" s="824"/>
      <c r="B10" s="899"/>
      <c r="C10" s="899"/>
      <c r="D10" s="899"/>
      <c r="E10" s="899" t="s">
        <v>7</v>
      </c>
      <c r="F10" s="899"/>
      <c r="G10" s="899"/>
      <c r="H10" s="899"/>
      <c r="I10" s="899"/>
      <c r="J10" s="899" t="s">
        <v>8</v>
      </c>
      <c r="K10" s="899"/>
      <c r="L10" s="899"/>
      <c r="M10" s="899"/>
      <c r="N10" s="830"/>
      <c r="O10" s="136"/>
      <c r="P10" s="137"/>
      <c r="Q10" s="6"/>
      <c r="R10" s="6"/>
      <c r="S10" s="6"/>
    </row>
    <row r="11" spans="1:19" s="7" customFormat="1" ht="84.75" customHeight="1">
      <c r="A11" s="824"/>
      <c r="B11" s="159" t="s">
        <v>48</v>
      </c>
      <c r="C11" s="159" t="s">
        <v>49</v>
      </c>
      <c r="D11" s="159" t="s">
        <v>11</v>
      </c>
      <c r="E11" s="159" t="s">
        <v>12</v>
      </c>
      <c r="F11" s="159" t="s">
        <v>50</v>
      </c>
      <c r="G11" s="159" t="s">
        <v>51</v>
      </c>
      <c r="H11" s="159" t="s">
        <v>15</v>
      </c>
      <c r="I11" s="159" t="s">
        <v>16</v>
      </c>
      <c r="J11" s="159" t="s">
        <v>17</v>
      </c>
      <c r="K11" s="159" t="s">
        <v>18</v>
      </c>
      <c r="L11" s="159" t="s">
        <v>19</v>
      </c>
      <c r="M11" s="159" t="s">
        <v>16</v>
      </c>
      <c r="N11" s="830"/>
      <c r="O11" s="136"/>
      <c r="P11" s="137"/>
      <c r="Q11" s="6"/>
      <c r="R11" s="6"/>
      <c r="S11" s="6"/>
    </row>
    <row r="12" spans="1:19" ht="24.75" customHeight="1">
      <c r="A12" s="101" t="s">
        <v>52</v>
      </c>
      <c r="B12" s="102">
        <v>302</v>
      </c>
      <c r="C12" s="102">
        <v>0</v>
      </c>
      <c r="D12" s="103">
        <v>302</v>
      </c>
      <c r="E12" s="102">
        <v>116</v>
      </c>
      <c r="F12" s="102">
        <v>123</v>
      </c>
      <c r="G12" s="102">
        <v>35</v>
      </c>
      <c r="H12" s="102">
        <v>42</v>
      </c>
      <c r="I12" s="103">
        <v>316</v>
      </c>
      <c r="J12" s="102">
        <v>5</v>
      </c>
      <c r="K12" s="102">
        <v>4</v>
      </c>
      <c r="L12" s="102">
        <v>307</v>
      </c>
      <c r="M12" s="103">
        <v>316</v>
      </c>
      <c r="N12" s="104" t="s">
        <v>53</v>
      </c>
    </row>
    <row r="13" spans="1:19" ht="24.75" customHeight="1">
      <c r="A13" s="105" t="s">
        <v>54</v>
      </c>
      <c r="B13" s="106">
        <v>60</v>
      </c>
      <c r="C13" s="106">
        <v>86</v>
      </c>
      <c r="D13" s="107">
        <v>146</v>
      </c>
      <c r="E13" s="106">
        <v>48</v>
      </c>
      <c r="F13" s="106">
        <v>27</v>
      </c>
      <c r="G13" s="106">
        <v>4</v>
      </c>
      <c r="H13" s="106">
        <v>7</v>
      </c>
      <c r="I13" s="107">
        <v>86</v>
      </c>
      <c r="J13" s="106">
        <v>53</v>
      </c>
      <c r="K13" s="106">
        <v>28</v>
      </c>
      <c r="L13" s="106">
        <v>5</v>
      </c>
      <c r="M13" s="107">
        <v>86</v>
      </c>
      <c r="N13" s="108" t="s">
        <v>55</v>
      </c>
    </row>
    <row r="14" spans="1:19" ht="24.75" customHeight="1">
      <c r="A14" s="101" t="s">
        <v>56</v>
      </c>
      <c r="B14" s="102">
        <v>120</v>
      </c>
      <c r="C14" s="102">
        <v>79</v>
      </c>
      <c r="D14" s="103">
        <v>199</v>
      </c>
      <c r="E14" s="102">
        <v>95</v>
      </c>
      <c r="F14" s="102">
        <v>71</v>
      </c>
      <c r="G14" s="102">
        <v>9</v>
      </c>
      <c r="H14" s="102">
        <v>5</v>
      </c>
      <c r="I14" s="103">
        <v>180</v>
      </c>
      <c r="J14" s="102">
        <v>118</v>
      </c>
      <c r="K14" s="102">
        <v>60</v>
      </c>
      <c r="L14" s="102">
        <v>2</v>
      </c>
      <c r="M14" s="103">
        <v>180</v>
      </c>
      <c r="N14" s="104" t="s">
        <v>57</v>
      </c>
    </row>
    <row r="15" spans="1:19" ht="24.75" customHeight="1">
      <c r="A15" s="105" t="s">
        <v>58</v>
      </c>
      <c r="B15" s="106">
        <v>256</v>
      </c>
      <c r="C15" s="106">
        <v>332</v>
      </c>
      <c r="D15" s="107">
        <v>588</v>
      </c>
      <c r="E15" s="106">
        <v>233</v>
      </c>
      <c r="F15" s="106">
        <v>164</v>
      </c>
      <c r="G15" s="106">
        <v>31</v>
      </c>
      <c r="H15" s="106">
        <v>38</v>
      </c>
      <c r="I15" s="107">
        <v>466</v>
      </c>
      <c r="J15" s="106">
        <v>234</v>
      </c>
      <c r="K15" s="106">
        <v>226</v>
      </c>
      <c r="L15" s="106">
        <v>6</v>
      </c>
      <c r="M15" s="107">
        <v>466</v>
      </c>
      <c r="N15" s="108" t="s">
        <v>59</v>
      </c>
    </row>
    <row r="16" spans="1:19" ht="24.75" customHeight="1">
      <c r="A16" s="109" t="s">
        <v>60</v>
      </c>
      <c r="B16" s="102">
        <v>85</v>
      </c>
      <c r="C16" s="102">
        <v>34</v>
      </c>
      <c r="D16" s="103">
        <v>119</v>
      </c>
      <c r="E16" s="102">
        <v>98</v>
      </c>
      <c r="F16" s="102">
        <v>42</v>
      </c>
      <c r="G16" s="102">
        <v>6</v>
      </c>
      <c r="H16" s="102">
        <v>3</v>
      </c>
      <c r="I16" s="103">
        <v>149</v>
      </c>
      <c r="J16" s="102">
        <v>76</v>
      </c>
      <c r="K16" s="102">
        <v>67</v>
      </c>
      <c r="L16" s="102">
        <v>6</v>
      </c>
      <c r="M16" s="103">
        <v>149</v>
      </c>
      <c r="N16" s="104" t="s">
        <v>61</v>
      </c>
    </row>
    <row r="17" spans="1:20" ht="24.75" customHeight="1">
      <c r="A17" s="105" t="s">
        <v>62</v>
      </c>
      <c r="B17" s="106">
        <v>34</v>
      </c>
      <c r="C17" s="106">
        <v>15</v>
      </c>
      <c r="D17" s="107">
        <v>49</v>
      </c>
      <c r="E17" s="106">
        <v>13</v>
      </c>
      <c r="F17" s="106">
        <v>12</v>
      </c>
      <c r="G17" s="106">
        <v>4</v>
      </c>
      <c r="H17" s="106">
        <v>15</v>
      </c>
      <c r="I17" s="107">
        <v>44</v>
      </c>
      <c r="J17" s="106">
        <v>29</v>
      </c>
      <c r="K17" s="106">
        <v>13</v>
      </c>
      <c r="L17" s="106">
        <v>2</v>
      </c>
      <c r="M17" s="107">
        <v>44</v>
      </c>
      <c r="N17" s="108" t="s">
        <v>63</v>
      </c>
    </row>
    <row r="18" spans="1:20" ht="24.75" customHeight="1">
      <c r="A18" s="101" t="s">
        <v>135</v>
      </c>
      <c r="B18" s="102">
        <v>11</v>
      </c>
      <c r="C18" s="102">
        <v>8</v>
      </c>
      <c r="D18" s="103">
        <v>19</v>
      </c>
      <c r="E18" s="102">
        <v>3</v>
      </c>
      <c r="F18" s="102">
        <v>5</v>
      </c>
      <c r="G18" s="102">
        <v>1</v>
      </c>
      <c r="H18" s="102">
        <v>4</v>
      </c>
      <c r="I18" s="103">
        <v>13</v>
      </c>
      <c r="J18" s="102">
        <v>6</v>
      </c>
      <c r="K18" s="102">
        <v>2</v>
      </c>
      <c r="L18" s="102">
        <v>5</v>
      </c>
      <c r="M18" s="103">
        <v>13</v>
      </c>
      <c r="N18" s="104" t="s">
        <v>136</v>
      </c>
    </row>
    <row r="19" spans="1:20" ht="24.75" customHeight="1">
      <c r="A19" s="105" t="s">
        <v>137</v>
      </c>
      <c r="B19" s="106">
        <v>291</v>
      </c>
      <c r="C19" s="106">
        <v>302</v>
      </c>
      <c r="D19" s="107">
        <v>593</v>
      </c>
      <c r="E19" s="106">
        <v>231</v>
      </c>
      <c r="F19" s="106">
        <v>207</v>
      </c>
      <c r="G19" s="106">
        <v>43</v>
      </c>
      <c r="H19" s="106">
        <v>37</v>
      </c>
      <c r="I19" s="107">
        <v>518</v>
      </c>
      <c r="J19" s="106">
        <v>260</v>
      </c>
      <c r="K19" s="106">
        <v>241</v>
      </c>
      <c r="L19" s="106">
        <v>17</v>
      </c>
      <c r="M19" s="107">
        <v>518</v>
      </c>
      <c r="N19" s="108" t="s">
        <v>138</v>
      </c>
    </row>
    <row r="20" spans="1:20" ht="24.75" customHeight="1">
      <c r="A20" s="101" t="s">
        <v>139</v>
      </c>
      <c r="B20" s="102">
        <v>72</v>
      </c>
      <c r="C20" s="102">
        <v>41</v>
      </c>
      <c r="D20" s="103">
        <v>113</v>
      </c>
      <c r="E20" s="102">
        <v>31</v>
      </c>
      <c r="F20" s="102">
        <v>34</v>
      </c>
      <c r="G20" s="102">
        <v>7</v>
      </c>
      <c r="H20" s="102">
        <v>12</v>
      </c>
      <c r="I20" s="103">
        <v>84</v>
      </c>
      <c r="J20" s="102">
        <v>42</v>
      </c>
      <c r="K20" s="102">
        <v>21</v>
      </c>
      <c r="L20" s="102">
        <v>21</v>
      </c>
      <c r="M20" s="103">
        <v>84</v>
      </c>
      <c r="N20" s="104" t="s">
        <v>140</v>
      </c>
    </row>
    <row r="21" spans="1:20" ht="24.75" customHeight="1">
      <c r="A21" s="105" t="s">
        <v>141</v>
      </c>
      <c r="B21" s="106">
        <v>108</v>
      </c>
      <c r="C21" s="106">
        <v>488</v>
      </c>
      <c r="D21" s="107">
        <v>596</v>
      </c>
      <c r="E21" s="106">
        <v>98</v>
      </c>
      <c r="F21" s="106">
        <v>37</v>
      </c>
      <c r="G21" s="106">
        <v>5</v>
      </c>
      <c r="H21" s="106">
        <v>6</v>
      </c>
      <c r="I21" s="107">
        <v>146</v>
      </c>
      <c r="J21" s="106">
        <v>84</v>
      </c>
      <c r="K21" s="106">
        <v>49</v>
      </c>
      <c r="L21" s="106">
        <v>13</v>
      </c>
      <c r="M21" s="107">
        <v>146</v>
      </c>
      <c r="N21" s="108" t="s">
        <v>142</v>
      </c>
    </row>
    <row r="22" spans="1:20" ht="24.75" customHeight="1">
      <c r="A22" s="101" t="s">
        <v>143</v>
      </c>
      <c r="B22" s="102">
        <v>28</v>
      </c>
      <c r="C22" s="102">
        <v>91</v>
      </c>
      <c r="D22" s="103">
        <v>119</v>
      </c>
      <c r="E22" s="102">
        <v>19</v>
      </c>
      <c r="F22" s="102">
        <v>11</v>
      </c>
      <c r="G22" s="102">
        <v>2</v>
      </c>
      <c r="H22" s="102">
        <v>3</v>
      </c>
      <c r="I22" s="103">
        <v>35</v>
      </c>
      <c r="J22" s="102">
        <v>7</v>
      </c>
      <c r="K22" s="102">
        <v>9</v>
      </c>
      <c r="L22" s="102">
        <v>19</v>
      </c>
      <c r="M22" s="103">
        <v>35</v>
      </c>
      <c r="N22" s="104" t="s">
        <v>144</v>
      </c>
    </row>
    <row r="23" spans="1:20" ht="24.75" customHeight="1">
      <c r="A23" s="105" t="s">
        <v>64</v>
      </c>
      <c r="B23" s="106">
        <v>18</v>
      </c>
      <c r="C23" s="106">
        <v>8</v>
      </c>
      <c r="D23" s="107">
        <v>26</v>
      </c>
      <c r="E23" s="106">
        <v>13</v>
      </c>
      <c r="F23" s="106">
        <v>10</v>
      </c>
      <c r="G23" s="106">
        <v>4</v>
      </c>
      <c r="H23" s="106">
        <v>1</v>
      </c>
      <c r="I23" s="107">
        <v>28</v>
      </c>
      <c r="J23" s="106">
        <v>21</v>
      </c>
      <c r="K23" s="106">
        <v>5</v>
      </c>
      <c r="L23" s="106">
        <v>2</v>
      </c>
      <c r="M23" s="107">
        <v>28</v>
      </c>
      <c r="N23" s="108" t="s">
        <v>65</v>
      </c>
    </row>
    <row r="24" spans="1:20" ht="24.75" customHeight="1">
      <c r="A24" s="101" t="s">
        <v>66</v>
      </c>
      <c r="B24" s="102">
        <v>4</v>
      </c>
      <c r="C24" s="102">
        <v>0</v>
      </c>
      <c r="D24" s="103">
        <v>4</v>
      </c>
      <c r="E24" s="102">
        <v>2</v>
      </c>
      <c r="F24" s="102">
        <v>3</v>
      </c>
      <c r="G24" s="102">
        <v>1</v>
      </c>
      <c r="H24" s="102">
        <v>0</v>
      </c>
      <c r="I24" s="103">
        <v>6</v>
      </c>
      <c r="J24" s="102">
        <v>4</v>
      </c>
      <c r="K24" s="102">
        <v>2</v>
      </c>
      <c r="L24" s="102">
        <v>0</v>
      </c>
      <c r="M24" s="103">
        <v>6</v>
      </c>
      <c r="N24" s="104" t="s">
        <v>67</v>
      </c>
    </row>
    <row r="25" spans="1:20" ht="24.75" customHeight="1">
      <c r="A25" s="105" t="s">
        <v>68</v>
      </c>
      <c r="B25" s="106">
        <v>56</v>
      </c>
      <c r="C25" s="106">
        <v>72</v>
      </c>
      <c r="D25" s="107">
        <v>128</v>
      </c>
      <c r="E25" s="106">
        <v>41</v>
      </c>
      <c r="F25" s="106">
        <v>39</v>
      </c>
      <c r="G25" s="106">
        <v>13</v>
      </c>
      <c r="H25" s="106">
        <v>25</v>
      </c>
      <c r="I25" s="107">
        <v>118</v>
      </c>
      <c r="J25" s="106">
        <v>47</v>
      </c>
      <c r="K25" s="106">
        <v>57</v>
      </c>
      <c r="L25" s="106">
        <v>14</v>
      </c>
      <c r="M25" s="107">
        <v>118</v>
      </c>
      <c r="N25" s="108" t="s">
        <v>69</v>
      </c>
    </row>
    <row r="26" spans="1:20" ht="19.5" customHeight="1">
      <c r="A26" s="110" t="s">
        <v>41</v>
      </c>
      <c r="B26" s="111">
        <v>1445</v>
      </c>
      <c r="C26" s="111">
        <v>1556</v>
      </c>
      <c r="D26" s="111">
        <v>3001</v>
      </c>
      <c r="E26" s="111">
        <v>1041</v>
      </c>
      <c r="F26" s="111">
        <v>785</v>
      </c>
      <c r="G26" s="111">
        <v>165</v>
      </c>
      <c r="H26" s="111">
        <v>198</v>
      </c>
      <c r="I26" s="111">
        <v>2189</v>
      </c>
      <c r="J26" s="111">
        <v>986</v>
      </c>
      <c r="K26" s="111">
        <v>784</v>
      </c>
      <c r="L26" s="111">
        <v>419</v>
      </c>
      <c r="M26" s="111">
        <v>2189</v>
      </c>
      <c r="N26" s="112" t="s">
        <v>42</v>
      </c>
    </row>
    <row r="27" spans="1:20" ht="3" customHeight="1">
      <c r="A27" s="25"/>
      <c r="B27" s="25"/>
      <c r="C27" s="25"/>
      <c r="D27" s="25"/>
      <c r="E27" s="25"/>
      <c r="F27" s="25"/>
      <c r="G27" s="25"/>
      <c r="H27" s="25"/>
      <c r="I27" s="25"/>
      <c r="J27" s="25"/>
      <c r="K27" s="25"/>
      <c r="L27" s="25"/>
      <c r="M27" s="25"/>
      <c r="N27" s="25"/>
    </row>
    <row r="28" spans="1:20" s="10" customFormat="1" ht="23.25" customHeight="1">
      <c r="A28" s="918" t="s">
        <v>20</v>
      </c>
      <c r="B28" s="918"/>
      <c r="C28" s="918"/>
      <c r="D28" s="48"/>
      <c r="E28" s="48"/>
      <c r="F28" s="48"/>
      <c r="G28" s="48"/>
      <c r="H28" s="48"/>
      <c r="I28" s="49"/>
      <c r="J28" s="48"/>
      <c r="K28" s="912" t="s">
        <v>21</v>
      </c>
      <c r="L28" s="912"/>
      <c r="M28" s="912"/>
      <c r="N28" s="912"/>
      <c r="O28" s="139"/>
      <c r="P28" s="140"/>
      <c r="Q28" s="8"/>
      <c r="R28" s="8"/>
      <c r="S28" s="8"/>
      <c r="T28" s="9"/>
    </row>
  </sheetData>
  <mergeCells count="12">
    <mergeCell ref="A28:C28"/>
    <mergeCell ref="K28:N28"/>
    <mergeCell ref="A3:N3"/>
    <mergeCell ref="A4:N4"/>
    <mergeCell ref="A5:N5"/>
    <mergeCell ref="A7:D7"/>
    <mergeCell ref="A9:A11"/>
    <mergeCell ref="B9:D10"/>
    <mergeCell ref="E9:M9"/>
    <mergeCell ref="N9:N11"/>
    <mergeCell ref="E10:I10"/>
    <mergeCell ref="J10:M10"/>
  </mergeCells>
  <printOptions horizontalCentered="1" verticalCentered="1"/>
  <pageMargins left="0.17" right="0.28000000000000003" top="0.54" bottom="0.17" header="0.511811023622047" footer="0.511811023622047"/>
  <pageSetup paperSize="9" scale="85" orientation="landscape"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rightToLeft="1" view="pageBreakPreview" topLeftCell="A7" zoomScaleNormal="75" zoomScaleSheetLayoutView="100" workbookViewId="0">
      <selection activeCell="F53" sqref="F53"/>
    </sheetView>
  </sheetViews>
  <sheetFormatPr defaultRowHeight="22.5"/>
  <cols>
    <col min="1" max="1" width="36.7109375" style="468" customWidth="1"/>
    <col min="2" max="5" width="15" style="468" customWidth="1"/>
    <col min="6" max="6" width="36.7109375" style="468" customWidth="1"/>
    <col min="7" max="7" width="28" style="587" customWidth="1"/>
    <col min="8" max="8" width="9.140625" style="587"/>
    <col min="9" max="13" width="9.140625" style="468"/>
    <col min="14" max="17" width="9.140625" style="341"/>
    <col min="18" max="18" width="9.140625" style="340"/>
    <col min="19" max="22" width="9.140625" style="339"/>
    <col min="23" max="25" width="9.140625" style="338"/>
    <col min="26" max="16384" width="9.140625" style="337"/>
  </cols>
  <sheetData>
    <row r="1" spans="1:25" ht="42.75" customHeight="1"/>
    <row r="2" spans="1:25" s="372" customFormat="1" ht="21" customHeight="1">
      <c r="A2" s="823" t="s">
        <v>303</v>
      </c>
      <c r="B2" s="823"/>
      <c r="C2" s="823"/>
      <c r="D2" s="823"/>
      <c r="E2" s="823"/>
      <c r="F2" s="823"/>
      <c r="G2" s="587"/>
      <c r="H2" s="587"/>
      <c r="I2" s="284"/>
      <c r="J2" s="284"/>
      <c r="K2" s="284"/>
      <c r="L2" s="284"/>
      <c r="M2" s="284"/>
      <c r="N2" s="371"/>
      <c r="O2" s="371"/>
      <c r="P2" s="371"/>
      <c r="Q2" s="371"/>
      <c r="R2" s="370"/>
      <c r="S2" s="369"/>
      <c r="T2" s="369"/>
      <c r="U2" s="369"/>
      <c r="V2" s="369"/>
    </row>
    <row r="3" spans="1:25" s="368" customFormat="1" ht="15" customHeight="1">
      <c r="A3" s="823" t="s">
        <v>302</v>
      </c>
      <c r="B3" s="823"/>
      <c r="C3" s="823"/>
      <c r="D3" s="823"/>
      <c r="E3" s="823"/>
      <c r="F3" s="823"/>
      <c r="G3" s="587"/>
      <c r="H3" s="587"/>
      <c r="I3" s="284"/>
      <c r="J3" s="284"/>
      <c r="K3" s="284"/>
      <c r="L3" s="284"/>
      <c r="M3" s="284"/>
      <c r="N3" s="371"/>
      <c r="O3" s="371"/>
      <c r="P3" s="371"/>
      <c r="Q3" s="371"/>
      <c r="R3" s="370"/>
      <c r="S3" s="369"/>
      <c r="T3" s="369"/>
      <c r="U3" s="369"/>
      <c r="V3" s="369"/>
    </row>
    <row r="4" spans="1:25" s="368" customFormat="1" ht="12.75" customHeight="1">
      <c r="A4" s="823" t="s">
        <v>701</v>
      </c>
      <c r="B4" s="823"/>
      <c r="C4" s="823"/>
      <c r="D4" s="823"/>
      <c r="E4" s="823"/>
      <c r="F4" s="823"/>
      <c r="G4" s="587"/>
      <c r="H4" s="587"/>
      <c r="I4" s="284"/>
      <c r="J4" s="284"/>
      <c r="K4" s="284"/>
      <c r="L4" s="284"/>
      <c r="M4" s="284"/>
      <c r="N4" s="371"/>
      <c r="O4" s="371"/>
      <c r="P4" s="371"/>
      <c r="Q4" s="371"/>
      <c r="R4" s="370"/>
      <c r="S4" s="369"/>
      <c r="T4" s="369"/>
      <c r="U4" s="369"/>
      <c r="V4" s="369"/>
    </row>
    <row r="5" spans="1:25" s="366" customFormat="1" ht="9" hidden="1" customHeight="1">
      <c r="A5" s="468"/>
      <c r="B5" s="468"/>
      <c r="C5" s="468"/>
      <c r="D5" s="468"/>
      <c r="E5" s="468"/>
      <c r="F5" s="588"/>
      <c r="G5" s="587"/>
      <c r="H5" s="587"/>
      <c r="I5" s="468"/>
      <c r="J5" s="468"/>
      <c r="K5" s="468"/>
      <c r="L5" s="468"/>
      <c r="M5" s="468"/>
      <c r="N5" s="341"/>
      <c r="O5" s="341"/>
      <c r="P5" s="341"/>
      <c r="Q5" s="341"/>
      <c r="R5" s="345"/>
      <c r="S5" s="344"/>
      <c r="T5" s="344"/>
      <c r="U5" s="344"/>
      <c r="V5" s="344"/>
      <c r="W5" s="347"/>
      <c r="X5" s="347"/>
      <c r="Y5" s="347"/>
    </row>
    <row r="6" spans="1:25" s="366" customFormat="1" ht="25.5" customHeight="1">
      <c r="A6" s="475" t="s">
        <v>301</v>
      </c>
      <c r="B6" s="468"/>
      <c r="C6" s="468"/>
      <c r="D6" s="468"/>
      <c r="E6" s="468"/>
      <c r="F6" s="589"/>
      <c r="G6" s="587"/>
      <c r="H6" s="587"/>
      <c r="I6" s="468"/>
      <c r="J6" s="468"/>
      <c r="K6" s="468"/>
      <c r="L6" s="468"/>
      <c r="M6" s="468"/>
      <c r="N6" s="341"/>
      <c r="O6" s="341"/>
      <c r="P6" s="341"/>
      <c r="Q6" s="341"/>
      <c r="R6" s="345"/>
      <c r="S6" s="344"/>
      <c r="T6" s="344"/>
      <c r="U6" s="344"/>
      <c r="V6" s="344"/>
      <c r="W6" s="347"/>
      <c r="X6" s="347"/>
      <c r="Y6" s="347"/>
    </row>
    <row r="7" spans="1:25" s="362" customFormat="1" ht="4.5" customHeight="1">
      <c r="A7" s="824" t="s">
        <v>300</v>
      </c>
      <c r="B7" s="825" t="s">
        <v>299</v>
      </c>
      <c r="C7" s="825" t="s">
        <v>298</v>
      </c>
      <c r="D7" s="476"/>
      <c r="E7" s="827" t="s">
        <v>11</v>
      </c>
      <c r="F7" s="830" t="s">
        <v>78</v>
      </c>
      <c r="G7" s="587"/>
      <c r="H7" s="587"/>
      <c r="I7" s="590"/>
      <c r="J7" s="590"/>
      <c r="K7" s="590"/>
      <c r="L7" s="590"/>
      <c r="M7" s="590"/>
      <c r="N7" s="263"/>
      <c r="O7" s="263"/>
      <c r="P7" s="263"/>
      <c r="Q7" s="263"/>
      <c r="R7" s="365"/>
      <c r="S7" s="364"/>
      <c r="T7" s="364"/>
      <c r="U7" s="364"/>
      <c r="V7" s="364"/>
      <c r="W7" s="363"/>
      <c r="X7" s="363"/>
      <c r="Y7" s="363"/>
    </row>
    <row r="8" spans="1:25" s="362" customFormat="1" ht="14.25" customHeight="1">
      <c r="A8" s="824"/>
      <c r="B8" s="826"/>
      <c r="C8" s="826"/>
      <c r="D8" s="828" t="s">
        <v>297</v>
      </c>
      <c r="E8" s="828"/>
      <c r="F8" s="830"/>
      <c r="G8" s="587"/>
      <c r="H8" s="587"/>
      <c r="I8" s="590"/>
      <c r="J8" s="590"/>
      <c r="K8" s="590"/>
      <c r="L8" s="590"/>
      <c r="M8" s="590"/>
      <c r="N8" s="263"/>
      <c r="O8" s="263"/>
      <c r="P8" s="263"/>
      <c r="Q8" s="263"/>
      <c r="R8" s="365"/>
      <c r="S8" s="364"/>
      <c r="T8" s="364"/>
      <c r="U8" s="364"/>
      <c r="V8" s="364"/>
      <c r="W8" s="363"/>
      <c r="X8" s="363"/>
      <c r="Y8" s="363"/>
    </row>
    <row r="9" spans="1:25" s="362" customFormat="1" ht="36.75" customHeight="1">
      <c r="A9" s="824"/>
      <c r="B9" s="478" t="s">
        <v>296</v>
      </c>
      <c r="C9" s="478" t="s">
        <v>295</v>
      </c>
      <c r="D9" s="829"/>
      <c r="E9" s="829"/>
      <c r="F9" s="830"/>
      <c r="G9" s="587"/>
      <c r="H9" s="587"/>
      <c r="I9" s="590"/>
      <c r="J9" s="590"/>
      <c r="K9" s="590"/>
      <c r="L9" s="590"/>
      <c r="M9" s="590"/>
      <c r="N9" s="263"/>
      <c r="O9" s="263"/>
      <c r="P9" s="263"/>
      <c r="Q9" s="263"/>
      <c r="R9" s="365"/>
      <c r="S9" s="364"/>
      <c r="T9" s="364"/>
      <c r="U9" s="364"/>
      <c r="V9" s="364"/>
      <c r="W9" s="363"/>
      <c r="X9" s="363"/>
      <c r="Y9" s="363"/>
    </row>
    <row r="10" spans="1:25" s="362" customFormat="1" ht="6" customHeight="1">
      <c r="A10" s="477"/>
      <c r="B10" s="479"/>
      <c r="C10" s="479"/>
      <c r="D10" s="479"/>
      <c r="E10" s="479"/>
      <c r="F10" s="477"/>
      <c r="G10" s="587"/>
      <c r="H10" s="587"/>
      <c r="I10" s="590"/>
      <c r="J10" s="590"/>
      <c r="K10" s="590"/>
      <c r="L10" s="590"/>
      <c r="M10" s="590"/>
      <c r="N10" s="263"/>
      <c r="O10" s="263"/>
      <c r="P10" s="263"/>
      <c r="Q10" s="263"/>
      <c r="R10" s="365"/>
      <c r="S10" s="364"/>
      <c r="T10" s="364"/>
      <c r="U10" s="364"/>
      <c r="V10" s="364"/>
      <c r="W10" s="363"/>
      <c r="X10" s="363"/>
      <c r="Y10" s="363"/>
    </row>
    <row r="11" spans="1:25" s="354" customFormat="1" ht="24.75" customHeight="1">
      <c r="A11" s="480" t="s">
        <v>294</v>
      </c>
      <c r="B11" s="481">
        <v>2</v>
      </c>
      <c r="C11" s="481">
        <v>4</v>
      </c>
      <c r="D11" s="481">
        <v>26</v>
      </c>
      <c r="E11" s="481">
        <f t="shared" ref="E11:E21" si="0">SUM(B11:D11)</f>
        <v>32</v>
      </c>
      <c r="F11" s="482" t="s">
        <v>293</v>
      </c>
      <c r="G11" s="467"/>
      <c r="H11" s="587"/>
      <c r="I11" s="469"/>
      <c r="J11" s="469"/>
      <c r="K11" s="469"/>
      <c r="L11" s="469"/>
      <c r="M11" s="469"/>
      <c r="N11" s="358"/>
      <c r="O11" s="358"/>
      <c r="P11" s="358"/>
      <c r="Q11" s="358"/>
      <c r="R11" s="357"/>
      <c r="S11" s="356"/>
      <c r="T11" s="356"/>
      <c r="U11" s="356"/>
      <c r="V11" s="356"/>
      <c r="W11" s="355"/>
      <c r="X11" s="355"/>
      <c r="Y11" s="355"/>
    </row>
    <row r="12" spans="1:25" s="354" customFormat="1" ht="24.75" customHeight="1">
      <c r="A12" s="483" t="s">
        <v>292</v>
      </c>
      <c r="B12" s="484">
        <v>8</v>
      </c>
      <c r="C12" s="484">
        <v>15</v>
      </c>
      <c r="D12" s="484">
        <v>1758</v>
      </c>
      <c r="E12" s="484">
        <f t="shared" si="0"/>
        <v>1781</v>
      </c>
      <c r="F12" s="485" t="s">
        <v>291</v>
      </c>
      <c r="G12" s="467"/>
      <c r="H12" s="587"/>
      <c r="I12" s="469"/>
      <c r="J12" s="469"/>
      <c r="K12" s="469"/>
      <c r="L12" s="469"/>
      <c r="M12" s="469"/>
      <c r="N12" s="358"/>
      <c r="O12" s="358"/>
      <c r="P12" s="358"/>
      <c r="Q12" s="358"/>
      <c r="R12" s="357"/>
      <c r="S12" s="356"/>
      <c r="T12" s="356"/>
      <c r="U12" s="356"/>
      <c r="V12" s="356"/>
      <c r="W12" s="355"/>
      <c r="X12" s="355"/>
      <c r="Y12" s="355"/>
    </row>
    <row r="13" spans="1:25" s="354" customFormat="1" ht="24.75" customHeight="1">
      <c r="A13" s="480" t="s">
        <v>290</v>
      </c>
      <c r="B13" s="486">
        <v>11</v>
      </c>
      <c r="C13" s="486">
        <v>15</v>
      </c>
      <c r="D13" s="486">
        <v>651</v>
      </c>
      <c r="E13" s="486">
        <f t="shared" si="0"/>
        <v>677</v>
      </c>
      <c r="F13" s="482" t="s">
        <v>289</v>
      </c>
      <c r="G13" s="467"/>
      <c r="H13" s="587"/>
      <c r="I13" s="469"/>
      <c r="J13" s="469"/>
      <c r="K13" s="469"/>
      <c r="L13" s="469"/>
      <c r="M13" s="469"/>
      <c r="N13" s="358"/>
      <c r="O13" s="358"/>
      <c r="P13" s="358"/>
      <c r="Q13" s="358"/>
      <c r="R13" s="357"/>
      <c r="S13" s="356"/>
      <c r="T13" s="356"/>
      <c r="U13" s="356"/>
      <c r="V13" s="356"/>
      <c r="W13" s="355"/>
      <c r="X13" s="355"/>
      <c r="Y13" s="355"/>
    </row>
    <row r="14" spans="1:25" s="354" customFormat="1" ht="24.75" customHeight="1">
      <c r="A14" s="483" t="s">
        <v>288</v>
      </c>
      <c r="B14" s="484">
        <v>234</v>
      </c>
      <c r="C14" s="484">
        <v>2043</v>
      </c>
      <c r="D14" s="484">
        <v>1895</v>
      </c>
      <c r="E14" s="484">
        <f t="shared" si="0"/>
        <v>4172</v>
      </c>
      <c r="F14" s="485" t="s">
        <v>287</v>
      </c>
      <c r="G14" s="467"/>
      <c r="H14" s="587"/>
      <c r="I14" s="469"/>
      <c r="J14" s="469"/>
      <c r="K14" s="469"/>
      <c r="L14" s="469"/>
      <c r="M14" s="469"/>
      <c r="N14" s="358"/>
      <c r="O14" s="358"/>
      <c r="P14" s="358"/>
      <c r="Q14" s="358"/>
      <c r="R14" s="357"/>
      <c r="S14" s="356"/>
      <c r="T14" s="356"/>
      <c r="U14" s="356"/>
      <c r="V14" s="356"/>
      <c r="W14" s="355"/>
      <c r="X14" s="355"/>
      <c r="Y14" s="355"/>
    </row>
    <row r="15" spans="1:25" s="354" customFormat="1" ht="24.75" customHeight="1">
      <c r="A15" s="480" t="s">
        <v>286</v>
      </c>
      <c r="B15" s="481">
        <v>213</v>
      </c>
      <c r="C15" s="481">
        <v>1415</v>
      </c>
      <c r="D15" s="481">
        <v>5963</v>
      </c>
      <c r="E15" s="481">
        <f t="shared" si="0"/>
        <v>7591</v>
      </c>
      <c r="F15" s="463" t="s">
        <v>285</v>
      </c>
      <c r="G15" s="467"/>
      <c r="H15" s="467"/>
      <c r="I15" s="469"/>
      <c r="J15" s="469"/>
      <c r="K15" s="469"/>
      <c r="L15" s="469"/>
      <c r="M15" s="469"/>
      <c r="N15" s="358"/>
      <c r="O15" s="358"/>
      <c r="P15" s="358"/>
      <c r="Q15" s="358"/>
      <c r="R15" s="357"/>
      <c r="S15" s="356"/>
      <c r="T15" s="356"/>
      <c r="U15" s="356"/>
      <c r="V15" s="356"/>
      <c r="W15" s="355"/>
      <c r="X15" s="355"/>
      <c r="Y15" s="355"/>
    </row>
    <row r="16" spans="1:25" s="354" customFormat="1" ht="24.75" customHeight="1">
      <c r="A16" s="483" t="s">
        <v>284</v>
      </c>
      <c r="B16" s="484">
        <v>38</v>
      </c>
      <c r="C16" s="484">
        <v>177</v>
      </c>
      <c r="D16" s="484">
        <v>1870</v>
      </c>
      <c r="E16" s="484">
        <f t="shared" si="0"/>
        <v>2085</v>
      </c>
      <c r="F16" s="487" t="s">
        <v>283</v>
      </c>
      <c r="G16" s="467"/>
      <c r="H16" s="467"/>
      <c r="I16" s="469"/>
      <c r="J16" s="469"/>
      <c r="K16" s="469"/>
      <c r="L16" s="469"/>
      <c r="M16" s="469"/>
      <c r="N16" s="358"/>
      <c r="O16" s="358"/>
      <c r="P16" s="358"/>
      <c r="Q16" s="358"/>
      <c r="R16" s="357"/>
      <c r="S16" s="356"/>
      <c r="T16" s="356"/>
      <c r="U16" s="356"/>
      <c r="V16" s="356"/>
      <c r="W16" s="355"/>
      <c r="X16" s="355"/>
      <c r="Y16" s="355"/>
    </row>
    <row r="17" spans="1:25" s="354" customFormat="1" ht="24.75" customHeight="1">
      <c r="A17" s="480" t="s">
        <v>282</v>
      </c>
      <c r="B17" s="481">
        <v>7</v>
      </c>
      <c r="C17" s="481">
        <v>101</v>
      </c>
      <c r="D17" s="481">
        <v>500</v>
      </c>
      <c r="E17" s="481">
        <f t="shared" si="0"/>
        <v>608</v>
      </c>
      <c r="F17" s="463" t="s">
        <v>281</v>
      </c>
      <c r="G17" s="467"/>
      <c r="H17" s="467"/>
      <c r="I17" s="469"/>
      <c r="J17" s="469"/>
      <c r="K17" s="469"/>
      <c r="L17" s="469"/>
      <c r="M17" s="469"/>
      <c r="N17" s="358"/>
      <c r="O17" s="358"/>
      <c r="P17" s="358"/>
      <c r="Q17" s="358"/>
      <c r="R17" s="357"/>
      <c r="S17" s="356"/>
      <c r="T17" s="356"/>
      <c r="U17" s="356"/>
      <c r="V17" s="356"/>
      <c r="W17" s="355"/>
      <c r="X17" s="355"/>
      <c r="Y17" s="355"/>
    </row>
    <row r="18" spans="1:25" s="354" customFormat="1" ht="24.75" customHeight="1">
      <c r="A18" s="483" t="s">
        <v>280</v>
      </c>
      <c r="B18" s="488">
        <v>136</v>
      </c>
      <c r="C18" s="484">
        <v>245</v>
      </c>
      <c r="D18" s="484">
        <v>502</v>
      </c>
      <c r="E18" s="484">
        <f t="shared" si="0"/>
        <v>883</v>
      </c>
      <c r="F18" s="487" t="s">
        <v>279</v>
      </c>
      <c r="G18" s="467"/>
      <c r="H18" s="467"/>
      <c r="I18" s="469"/>
      <c r="J18" s="469"/>
      <c r="K18" s="469"/>
      <c r="L18" s="469"/>
      <c r="M18" s="469"/>
      <c r="N18" s="358"/>
      <c r="O18" s="358"/>
      <c r="P18" s="358"/>
      <c r="Q18" s="358"/>
      <c r="R18" s="357"/>
      <c r="S18" s="356"/>
      <c r="T18" s="356"/>
      <c r="U18" s="356"/>
      <c r="V18" s="356"/>
      <c r="W18" s="355"/>
      <c r="X18" s="355"/>
      <c r="Y18" s="355"/>
    </row>
    <row r="19" spans="1:25" s="354" customFormat="1" ht="24.75" customHeight="1">
      <c r="A19" s="480" t="s">
        <v>278</v>
      </c>
      <c r="B19" s="489">
        <v>447</v>
      </c>
      <c r="C19" s="481">
        <v>4509</v>
      </c>
      <c r="D19" s="481">
        <v>12042</v>
      </c>
      <c r="E19" s="481">
        <f t="shared" si="0"/>
        <v>16998</v>
      </c>
      <c r="F19" s="463" t="s">
        <v>277</v>
      </c>
      <c r="G19" s="467"/>
      <c r="H19" s="467"/>
      <c r="I19" s="469"/>
      <c r="J19" s="469"/>
      <c r="K19" s="469"/>
      <c r="L19" s="469"/>
      <c r="M19" s="469"/>
      <c r="N19" s="358"/>
      <c r="O19" s="358"/>
      <c r="P19" s="358"/>
      <c r="Q19" s="358"/>
      <c r="R19" s="357"/>
      <c r="S19" s="356"/>
      <c r="T19" s="356"/>
      <c r="U19" s="356"/>
      <c r="V19" s="356"/>
      <c r="W19" s="355"/>
      <c r="X19" s="355"/>
      <c r="Y19" s="355"/>
    </row>
    <row r="20" spans="1:25" s="354" customFormat="1" ht="24.75" customHeight="1">
      <c r="A20" s="483" t="s">
        <v>276</v>
      </c>
      <c r="B20" s="488">
        <v>265</v>
      </c>
      <c r="C20" s="484">
        <v>1866</v>
      </c>
      <c r="D20" s="484">
        <v>4712</v>
      </c>
      <c r="E20" s="484">
        <f t="shared" si="0"/>
        <v>6843</v>
      </c>
      <c r="F20" s="487" t="s">
        <v>275</v>
      </c>
      <c r="G20" s="467"/>
      <c r="H20" s="467"/>
      <c r="I20" s="469"/>
      <c r="J20" s="469"/>
      <c r="K20" s="469"/>
      <c r="L20" s="469"/>
      <c r="M20" s="469"/>
      <c r="N20" s="358"/>
      <c r="O20" s="358"/>
      <c r="P20" s="358"/>
      <c r="Q20" s="358"/>
      <c r="R20" s="357"/>
      <c r="S20" s="356"/>
      <c r="T20" s="356"/>
      <c r="U20" s="356"/>
      <c r="V20" s="356"/>
      <c r="W20" s="355"/>
      <c r="X20" s="355"/>
      <c r="Y20" s="355"/>
    </row>
    <row r="21" spans="1:25" s="354" customFormat="1" ht="33.75" customHeight="1">
      <c r="A21" s="480" t="s">
        <v>274</v>
      </c>
      <c r="B21" s="490">
        <v>662</v>
      </c>
      <c r="C21" s="491">
        <v>1705</v>
      </c>
      <c r="D21" s="491">
        <v>6220</v>
      </c>
      <c r="E21" s="481">
        <f t="shared" si="0"/>
        <v>8587</v>
      </c>
      <c r="F21" s="492" t="s">
        <v>273</v>
      </c>
      <c r="G21" s="467"/>
      <c r="H21" s="467"/>
      <c r="I21" s="469"/>
      <c r="J21" s="469"/>
      <c r="K21" s="469"/>
      <c r="L21" s="469"/>
      <c r="M21" s="469"/>
      <c r="N21" s="358"/>
      <c r="O21" s="358"/>
      <c r="P21" s="358"/>
      <c r="Q21" s="358"/>
      <c r="R21" s="357"/>
      <c r="S21" s="356"/>
      <c r="T21" s="356"/>
      <c r="U21" s="356"/>
      <c r="V21" s="356"/>
      <c r="W21" s="355"/>
      <c r="X21" s="355"/>
      <c r="Y21" s="355"/>
    </row>
    <row r="22" spans="1:25" s="354" customFormat="1" ht="24.75" customHeight="1">
      <c r="A22" s="493" t="s">
        <v>272</v>
      </c>
      <c r="B22" s="494">
        <f>SUM(B15:B21)</f>
        <v>1768</v>
      </c>
      <c r="C22" s="494">
        <f>SUM(C15:C21)</f>
        <v>10018</v>
      </c>
      <c r="D22" s="494">
        <f>SUM(D15:D21)</f>
        <v>31809</v>
      </c>
      <c r="E22" s="494">
        <f>SUM(E15:E21)</f>
        <v>43595</v>
      </c>
      <c r="F22" s="495" t="s">
        <v>271</v>
      </c>
      <c r="G22" s="467"/>
      <c r="H22" s="467"/>
      <c r="I22" s="469"/>
      <c r="J22" s="469"/>
      <c r="K22" s="469"/>
      <c r="L22" s="469"/>
      <c r="M22" s="469"/>
      <c r="N22" s="358"/>
      <c r="O22" s="358"/>
      <c r="P22" s="358"/>
      <c r="Q22" s="358"/>
      <c r="R22" s="357"/>
      <c r="S22" s="356"/>
      <c r="T22" s="356"/>
      <c r="U22" s="356"/>
      <c r="V22" s="356"/>
      <c r="W22" s="355"/>
      <c r="X22" s="355"/>
      <c r="Y22" s="355"/>
    </row>
    <row r="23" spans="1:25" s="354" customFormat="1" ht="0.75" customHeight="1">
      <c r="A23" s="597"/>
      <c r="B23" s="473"/>
      <c r="C23" s="473"/>
      <c r="D23" s="473"/>
      <c r="E23" s="473"/>
      <c r="F23" s="598"/>
      <c r="G23" s="467"/>
      <c r="H23" s="467"/>
      <c r="I23" s="469"/>
      <c r="J23" s="469"/>
      <c r="K23" s="469"/>
      <c r="L23" s="469"/>
      <c r="M23" s="469"/>
      <c r="N23" s="358"/>
      <c r="O23" s="358"/>
      <c r="P23" s="358"/>
      <c r="Q23" s="358"/>
      <c r="R23" s="357"/>
      <c r="S23" s="356"/>
      <c r="T23" s="356"/>
      <c r="U23" s="356"/>
      <c r="V23" s="356"/>
      <c r="W23" s="355"/>
      <c r="X23" s="355"/>
      <c r="Y23" s="355"/>
    </row>
    <row r="24" spans="1:25" s="351" customFormat="1" ht="16.5" customHeight="1">
      <c r="A24" s="496" t="s">
        <v>727</v>
      </c>
      <c r="B24" s="497"/>
      <c r="C24" s="498"/>
      <c r="D24" s="497"/>
      <c r="E24" s="822" t="s">
        <v>728</v>
      </c>
      <c r="F24" s="822"/>
      <c r="G24" s="499"/>
      <c r="H24" s="499"/>
      <c r="I24" s="500"/>
      <c r="J24" s="500"/>
      <c r="K24" s="500"/>
      <c r="L24" s="500"/>
      <c r="M24" s="500"/>
      <c r="N24" s="353"/>
      <c r="O24" s="353"/>
      <c r="P24" s="353"/>
      <c r="Q24" s="353"/>
      <c r="R24" s="352"/>
      <c r="S24" s="352"/>
      <c r="T24" s="352"/>
      <c r="U24" s="352"/>
      <c r="V24" s="352"/>
    </row>
    <row r="25" spans="1:25" s="347" customFormat="1" ht="15" customHeight="1">
      <c r="A25" s="498" t="s">
        <v>270</v>
      </c>
      <c r="B25" s="498"/>
      <c r="C25" s="498"/>
      <c r="D25" s="498"/>
      <c r="E25" s="498"/>
      <c r="F25" s="498" t="s">
        <v>269</v>
      </c>
      <c r="G25" s="501"/>
      <c r="H25" s="501"/>
      <c r="I25" s="498"/>
      <c r="J25" s="498"/>
      <c r="K25" s="498"/>
      <c r="L25" s="498"/>
      <c r="M25" s="498"/>
      <c r="N25" s="350"/>
      <c r="O25" s="350"/>
      <c r="P25" s="350"/>
      <c r="Q25" s="350"/>
      <c r="R25" s="349"/>
      <c r="S25" s="348"/>
      <c r="T25" s="348"/>
      <c r="U25" s="348"/>
      <c r="V25" s="348"/>
    </row>
    <row r="26" spans="1:25" s="347" customFormat="1" ht="15" customHeight="1">
      <c r="A26" s="498" t="s">
        <v>268</v>
      </c>
      <c r="B26" s="498"/>
      <c r="C26" s="498"/>
      <c r="D26" s="498"/>
      <c r="E26" s="502"/>
      <c r="F26" s="498" t="s">
        <v>267</v>
      </c>
      <c r="G26" s="501"/>
      <c r="H26" s="501"/>
      <c r="I26" s="498"/>
      <c r="J26" s="498"/>
      <c r="K26" s="498"/>
      <c r="L26" s="498"/>
      <c r="M26" s="498"/>
      <c r="N26" s="350"/>
      <c r="O26" s="350"/>
      <c r="P26" s="350"/>
      <c r="Q26" s="350"/>
      <c r="R26" s="349"/>
      <c r="S26" s="348"/>
      <c r="T26" s="348"/>
      <c r="U26" s="348"/>
      <c r="V26" s="348"/>
    </row>
    <row r="27" spans="1:25" s="346" customFormat="1">
      <c r="A27" s="468"/>
      <c r="B27" s="468"/>
      <c r="C27" s="468"/>
      <c r="D27" s="468"/>
      <c r="E27" s="468"/>
      <c r="F27" s="468"/>
      <c r="G27" s="587"/>
      <c r="H27" s="587"/>
      <c r="I27" s="468"/>
      <c r="J27" s="468"/>
      <c r="K27" s="468"/>
      <c r="L27" s="468"/>
      <c r="M27" s="468"/>
      <c r="N27" s="341"/>
      <c r="O27" s="341"/>
      <c r="P27" s="341"/>
      <c r="Q27" s="341"/>
      <c r="R27" s="345"/>
      <c r="S27" s="344"/>
      <c r="T27" s="344"/>
      <c r="U27" s="344"/>
      <c r="V27" s="344"/>
      <c r="W27" s="347"/>
      <c r="X27" s="347"/>
      <c r="Y27" s="347"/>
    </row>
    <row r="28" spans="1:25" s="346" customFormat="1">
      <c r="A28" s="785"/>
      <c r="B28" s="468"/>
      <c r="C28" s="468"/>
      <c r="D28" s="468"/>
      <c r="E28" s="468"/>
      <c r="F28" s="468"/>
      <c r="G28" s="587"/>
      <c r="H28" s="587"/>
      <c r="I28" s="468"/>
      <c r="J28" s="468"/>
      <c r="K28" s="468"/>
      <c r="L28" s="468"/>
      <c r="M28" s="468"/>
      <c r="N28" s="341"/>
      <c r="O28" s="341"/>
      <c r="P28" s="341"/>
      <c r="Q28" s="341"/>
      <c r="R28" s="345"/>
      <c r="S28" s="344"/>
      <c r="T28" s="344"/>
      <c r="U28" s="344"/>
      <c r="V28" s="344"/>
      <c r="W28" s="347"/>
      <c r="X28" s="347"/>
      <c r="Y28" s="347"/>
    </row>
    <row r="29" spans="1:25" s="346" customFormat="1">
      <c r="A29" s="786"/>
      <c r="B29" s="468"/>
      <c r="C29" s="468"/>
      <c r="D29" s="468"/>
      <c r="E29" s="468"/>
      <c r="F29" s="468"/>
      <c r="G29" s="587"/>
      <c r="H29" s="587"/>
      <c r="I29" s="468"/>
      <c r="J29" s="468"/>
      <c r="K29" s="468"/>
      <c r="L29" s="468"/>
      <c r="M29" s="468"/>
      <c r="N29" s="341"/>
      <c r="O29" s="341"/>
      <c r="P29" s="341"/>
      <c r="Q29" s="341"/>
      <c r="R29" s="345"/>
      <c r="S29" s="344"/>
      <c r="T29" s="344"/>
      <c r="U29" s="344"/>
      <c r="V29" s="344"/>
      <c r="W29" s="347"/>
      <c r="X29" s="347"/>
      <c r="Y29" s="347"/>
    </row>
    <row r="30" spans="1:25" s="346" customFormat="1">
      <c r="A30" s="785"/>
      <c r="B30" s="468"/>
      <c r="C30" s="468"/>
      <c r="D30" s="468"/>
      <c r="E30" s="468"/>
      <c r="F30" s="468"/>
      <c r="G30" s="587"/>
      <c r="H30" s="587"/>
      <c r="I30" s="468"/>
      <c r="J30" s="468"/>
      <c r="K30" s="468"/>
      <c r="L30" s="468"/>
      <c r="M30" s="468"/>
      <c r="N30" s="341"/>
      <c r="O30" s="341"/>
      <c r="P30" s="341"/>
      <c r="Q30" s="341"/>
      <c r="R30" s="345"/>
      <c r="S30" s="344"/>
      <c r="T30" s="344"/>
      <c r="U30" s="344"/>
      <c r="V30" s="344"/>
      <c r="W30" s="347"/>
      <c r="X30" s="347"/>
      <c r="Y30" s="347"/>
    </row>
    <row r="31" spans="1:25" s="346" customFormat="1">
      <c r="A31" s="468"/>
      <c r="B31" s="468"/>
      <c r="C31" s="468"/>
      <c r="D31" s="468"/>
      <c r="E31" s="468"/>
      <c r="F31" s="468"/>
      <c r="G31" s="587"/>
      <c r="H31" s="587"/>
      <c r="I31" s="468"/>
      <c r="J31" s="468"/>
      <c r="K31" s="468"/>
      <c r="L31" s="468"/>
      <c r="M31" s="468"/>
      <c r="N31" s="341"/>
      <c r="O31" s="341"/>
      <c r="P31" s="341"/>
      <c r="Q31" s="341"/>
      <c r="R31" s="345"/>
      <c r="S31" s="344"/>
      <c r="T31" s="344"/>
      <c r="U31" s="344"/>
      <c r="V31" s="344"/>
      <c r="W31" s="347"/>
      <c r="X31" s="347"/>
      <c r="Y31" s="347"/>
    </row>
    <row r="32" spans="1:25" s="342" customFormat="1">
      <c r="A32" s="468"/>
      <c r="B32" s="468"/>
      <c r="C32" s="468"/>
      <c r="D32" s="468"/>
      <c r="E32" s="468"/>
      <c r="F32" s="468"/>
      <c r="G32" s="587"/>
      <c r="H32" s="587"/>
      <c r="I32" s="468"/>
      <c r="J32" s="468"/>
      <c r="K32" s="468"/>
      <c r="L32" s="468"/>
      <c r="M32" s="468"/>
      <c r="N32" s="341"/>
      <c r="O32" s="341"/>
      <c r="P32" s="341"/>
      <c r="Q32" s="341"/>
      <c r="R32" s="345"/>
      <c r="S32" s="344"/>
      <c r="T32" s="344"/>
      <c r="U32" s="344"/>
      <c r="V32" s="344"/>
      <c r="W32" s="343"/>
      <c r="X32" s="343"/>
      <c r="Y32" s="343"/>
    </row>
    <row r="33" spans="1:25" s="342" customFormat="1">
      <c r="A33" s="468"/>
      <c r="B33" s="468"/>
      <c r="C33" s="468"/>
      <c r="D33" s="468"/>
      <c r="E33" s="468"/>
      <c r="F33" s="468"/>
      <c r="G33" s="587"/>
      <c r="H33" s="587"/>
      <c r="I33" s="468"/>
      <c r="J33" s="468"/>
      <c r="K33" s="468"/>
      <c r="L33" s="468"/>
      <c r="M33" s="468"/>
      <c r="N33" s="341"/>
      <c r="O33" s="341"/>
      <c r="P33" s="341"/>
      <c r="Q33" s="341"/>
      <c r="R33" s="345"/>
      <c r="S33" s="344"/>
      <c r="T33" s="344"/>
      <c r="U33" s="344"/>
      <c r="V33" s="344"/>
      <c r="W33" s="343"/>
      <c r="X33" s="343"/>
      <c r="Y33" s="343"/>
    </row>
    <row r="34" spans="1:25" s="342" customFormat="1">
      <c r="A34" s="468"/>
      <c r="B34" s="468"/>
      <c r="C34" s="468"/>
      <c r="D34" s="468"/>
      <c r="E34" s="468"/>
      <c r="F34" s="468"/>
      <c r="G34" s="587"/>
      <c r="H34" s="587"/>
      <c r="I34" s="468"/>
      <c r="J34" s="468"/>
      <c r="K34" s="468"/>
      <c r="L34" s="468"/>
      <c r="M34" s="468"/>
      <c r="N34" s="341"/>
      <c r="O34" s="341"/>
      <c r="P34" s="341"/>
      <c r="Q34" s="341"/>
      <c r="R34" s="345"/>
      <c r="S34" s="344"/>
      <c r="T34" s="344"/>
      <c r="U34" s="344"/>
      <c r="V34" s="344"/>
      <c r="W34" s="343"/>
      <c r="X34" s="343"/>
      <c r="Y34" s="343"/>
    </row>
    <row r="35" spans="1:25" s="342" customFormat="1">
      <c r="A35" s="468"/>
      <c r="B35" s="468"/>
      <c r="C35" s="468"/>
      <c r="D35" s="468"/>
      <c r="E35" s="468"/>
      <c r="F35" s="468"/>
      <c r="G35" s="587"/>
      <c r="H35" s="587"/>
      <c r="I35" s="468"/>
      <c r="J35" s="468"/>
      <c r="K35" s="468"/>
      <c r="L35" s="468"/>
      <c r="M35" s="468"/>
      <c r="N35" s="341"/>
      <c r="O35" s="341"/>
      <c r="P35" s="341"/>
      <c r="Q35" s="341"/>
      <c r="R35" s="345"/>
      <c r="S35" s="344"/>
      <c r="T35" s="344"/>
      <c r="U35" s="344"/>
      <c r="V35" s="344"/>
      <c r="W35" s="343"/>
      <c r="X35" s="343"/>
      <c r="Y35" s="343"/>
    </row>
    <row r="36" spans="1:25" s="342" customFormat="1">
      <c r="A36" s="468"/>
      <c r="B36" s="468"/>
      <c r="C36" s="468"/>
      <c r="D36" s="468"/>
      <c r="E36" s="468"/>
      <c r="F36" s="468"/>
      <c r="G36" s="587"/>
      <c r="H36" s="587"/>
      <c r="I36" s="468"/>
      <c r="J36" s="468"/>
      <c r="K36" s="468"/>
      <c r="L36" s="468"/>
      <c r="M36" s="468"/>
      <c r="N36" s="341"/>
      <c r="O36" s="341"/>
      <c r="P36" s="341"/>
      <c r="Q36" s="341"/>
      <c r="R36" s="345"/>
      <c r="S36" s="344"/>
      <c r="T36" s="344"/>
      <c r="U36" s="344"/>
      <c r="V36" s="344"/>
      <c r="W36" s="343"/>
      <c r="X36" s="343"/>
      <c r="Y36" s="343"/>
    </row>
    <row r="37" spans="1:25" s="342" customFormat="1">
      <c r="A37" s="468"/>
      <c r="B37" s="468"/>
      <c r="C37" s="468"/>
      <c r="D37" s="468"/>
      <c r="E37" s="468"/>
      <c r="F37" s="468"/>
      <c r="G37" s="587"/>
      <c r="H37" s="587"/>
      <c r="I37" s="468"/>
      <c r="J37" s="468"/>
      <c r="K37" s="468"/>
      <c r="L37" s="468"/>
      <c r="M37" s="468"/>
      <c r="N37" s="341"/>
      <c r="O37" s="341"/>
      <c r="P37" s="341"/>
      <c r="Q37" s="341"/>
      <c r="R37" s="345"/>
      <c r="S37" s="344"/>
      <c r="T37" s="344"/>
      <c r="U37" s="344"/>
      <c r="V37" s="344"/>
      <c r="W37" s="343"/>
      <c r="X37" s="343"/>
      <c r="Y37" s="343"/>
    </row>
    <row r="38" spans="1:25" s="342" customFormat="1">
      <c r="A38" s="468"/>
      <c r="B38" s="468"/>
      <c r="C38" s="468"/>
      <c r="D38" s="468"/>
      <c r="E38" s="468"/>
      <c r="F38" s="468"/>
      <c r="G38" s="587"/>
      <c r="H38" s="587"/>
      <c r="I38" s="468"/>
      <c r="J38" s="468"/>
      <c r="K38" s="468"/>
      <c r="L38" s="468"/>
      <c r="M38" s="468"/>
      <c r="N38" s="341"/>
      <c r="O38" s="341"/>
      <c r="P38" s="341"/>
      <c r="Q38" s="341"/>
      <c r="R38" s="345"/>
      <c r="S38" s="344"/>
      <c r="T38" s="344"/>
      <c r="U38" s="344"/>
      <c r="V38" s="344"/>
      <c r="W38" s="343"/>
      <c r="X38" s="343"/>
      <c r="Y38" s="343"/>
    </row>
    <row r="39" spans="1:25" s="342" customFormat="1">
      <c r="A39" s="468"/>
      <c r="B39" s="468"/>
      <c r="C39" s="468"/>
      <c r="D39" s="468"/>
      <c r="E39" s="468"/>
      <c r="F39" s="468"/>
      <c r="G39" s="587"/>
      <c r="H39" s="587"/>
      <c r="I39" s="468"/>
      <c r="J39" s="468"/>
      <c r="K39" s="468"/>
      <c r="L39" s="468"/>
      <c r="M39" s="468"/>
      <c r="N39" s="341"/>
      <c r="O39" s="341"/>
      <c r="P39" s="341"/>
      <c r="Q39" s="341"/>
      <c r="R39" s="345"/>
      <c r="S39" s="344"/>
      <c r="T39" s="344"/>
      <c r="U39" s="344"/>
      <c r="V39" s="344"/>
      <c r="W39" s="343"/>
      <c r="X39" s="343"/>
      <c r="Y39" s="343"/>
    </row>
    <row r="40" spans="1:25" s="342" customFormat="1">
      <c r="A40" s="468"/>
      <c r="B40" s="468"/>
      <c r="C40" s="468"/>
      <c r="D40" s="468"/>
      <c r="E40" s="468"/>
      <c r="F40" s="468"/>
      <c r="G40" s="587"/>
      <c r="H40" s="587"/>
      <c r="I40" s="468"/>
      <c r="J40" s="468"/>
      <c r="K40" s="468"/>
      <c r="L40" s="468"/>
      <c r="M40" s="468"/>
      <c r="N40" s="341"/>
      <c r="O40" s="341"/>
      <c r="P40" s="341"/>
      <c r="Q40" s="341"/>
      <c r="R40" s="345"/>
      <c r="S40" s="344"/>
      <c r="T40" s="344"/>
      <c r="U40" s="344"/>
      <c r="V40" s="344"/>
      <c r="W40" s="343"/>
      <c r="X40" s="343"/>
      <c r="Y40" s="343"/>
    </row>
    <row r="41" spans="1:25" s="342" customFormat="1">
      <c r="A41" s="468"/>
      <c r="B41" s="468"/>
      <c r="C41" s="468"/>
      <c r="D41" s="468"/>
      <c r="E41" s="468"/>
      <c r="F41" s="468"/>
      <c r="G41" s="587"/>
      <c r="H41" s="587"/>
      <c r="I41" s="468"/>
      <c r="J41" s="468"/>
      <c r="K41" s="468"/>
      <c r="L41" s="468"/>
      <c r="M41" s="468"/>
      <c r="N41" s="341"/>
      <c r="O41" s="341"/>
      <c r="P41" s="341"/>
      <c r="Q41" s="341"/>
      <c r="R41" s="345"/>
      <c r="S41" s="344"/>
      <c r="T41" s="344"/>
      <c r="U41" s="344"/>
      <c r="V41" s="344"/>
      <c r="W41" s="343"/>
      <c r="X41" s="343"/>
      <c r="Y41" s="343"/>
    </row>
    <row r="42" spans="1:25" s="342" customFormat="1">
      <c r="A42" s="468"/>
      <c r="B42" s="468"/>
      <c r="C42" s="468"/>
      <c r="D42" s="468"/>
      <c r="E42" s="468"/>
      <c r="F42" s="468"/>
      <c r="G42" s="587"/>
      <c r="H42" s="587"/>
      <c r="I42" s="468"/>
      <c r="J42" s="468"/>
      <c r="K42" s="468"/>
      <c r="L42" s="468"/>
      <c r="M42" s="468"/>
      <c r="N42" s="341"/>
      <c r="O42" s="341"/>
      <c r="P42" s="341"/>
      <c r="Q42" s="341"/>
      <c r="R42" s="345"/>
      <c r="S42" s="344"/>
      <c r="T42" s="344"/>
      <c r="U42" s="344"/>
      <c r="V42" s="344"/>
      <c r="W42" s="343"/>
      <c r="X42" s="343"/>
      <c r="Y42" s="343"/>
    </row>
    <row r="43" spans="1:25" s="342" customFormat="1">
      <c r="A43" s="468"/>
      <c r="B43" s="468"/>
      <c r="C43" s="468"/>
      <c r="D43" s="468"/>
      <c r="E43" s="468"/>
      <c r="F43" s="468"/>
      <c r="G43" s="587"/>
      <c r="H43" s="587"/>
      <c r="I43" s="468"/>
      <c r="J43" s="468"/>
      <c r="K43" s="468"/>
      <c r="L43" s="468"/>
      <c r="M43" s="468"/>
      <c r="N43" s="341"/>
      <c r="O43" s="341"/>
      <c r="P43" s="341"/>
      <c r="Q43" s="341"/>
      <c r="R43" s="345"/>
      <c r="S43" s="344"/>
      <c r="T43" s="344"/>
      <c r="U43" s="344"/>
      <c r="V43" s="344"/>
      <c r="W43" s="343"/>
      <c r="X43" s="343"/>
      <c r="Y43" s="343"/>
    </row>
    <row r="44" spans="1:25" s="342" customFormat="1">
      <c r="A44" s="468"/>
      <c r="B44" s="468"/>
      <c r="C44" s="468"/>
      <c r="D44" s="468"/>
      <c r="E44" s="468"/>
      <c r="F44" s="468"/>
      <c r="G44" s="587"/>
      <c r="H44" s="587"/>
      <c r="I44" s="468"/>
      <c r="J44" s="468"/>
      <c r="K44" s="468"/>
      <c r="L44" s="468"/>
      <c r="M44" s="468"/>
      <c r="N44" s="341"/>
      <c r="O44" s="341"/>
      <c r="P44" s="341"/>
      <c r="Q44" s="341"/>
      <c r="R44" s="345"/>
      <c r="S44" s="344"/>
      <c r="T44" s="344"/>
      <c r="U44" s="344"/>
      <c r="V44" s="344"/>
      <c r="W44" s="343"/>
      <c r="X44" s="343"/>
      <c r="Y44" s="343"/>
    </row>
    <row r="45" spans="1:25" s="342" customFormat="1">
      <c r="A45" s="468"/>
      <c r="B45" s="468"/>
      <c r="C45" s="468"/>
      <c r="D45" s="468"/>
      <c r="E45" s="468"/>
      <c r="F45" s="468"/>
      <c r="G45" s="587"/>
      <c r="H45" s="587"/>
      <c r="I45" s="468"/>
      <c r="J45" s="468"/>
      <c r="K45" s="468"/>
      <c r="L45" s="468"/>
      <c r="M45" s="468"/>
      <c r="N45" s="341"/>
      <c r="O45" s="341"/>
      <c r="P45" s="341"/>
      <c r="Q45" s="341"/>
      <c r="R45" s="345"/>
      <c r="S45" s="344"/>
      <c r="T45" s="344"/>
      <c r="U45" s="344"/>
      <c r="V45" s="344"/>
      <c r="W45" s="343"/>
      <c r="X45" s="343"/>
      <c r="Y45" s="343"/>
    </row>
    <row r="46" spans="1:25" s="342" customFormat="1">
      <c r="A46" s="468"/>
      <c r="B46" s="468"/>
      <c r="C46" s="468"/>
      <c r="D46" s="468"/>
      <c r="E46" s="468"/>
      <c r="F46" s="468"/>
      <c r="G46" s="587"/>
      <c r="H46" s="587"/>
      <c r="I46" s="468"/>
      <c r="J46" s="468"/>
      <c r="K46" s="468"/>
      <c r="L46" s="468"/>
      <c r="M46" s="468"/>
      <c r="N46" s="341"/>
      <c r="O46" s="341"/>
      <c r="P46" s="341"/>
      <c r="Q46" s="341"/>
      <c r="R46" s="345"/>
      <c r="S46" s="344"/>
      <c r="T46" s="344"/>
      <c r="U46" s="344"/>
      <c r="V46" s="344"/>
      <c r="W46" s="343"/>
      <c r="X46" s="343"/>
      <c r="Y46" s="343"/>
    </row>
    <row r="47" spans="1:25" s="342" customFormat="1">
      <c r="A47" s="468"/>
      <c r="B47" s="468"/>
      <c r="C47" s="468"/>
      <c r="D47" s="468"/>
      <c r="E47" s="468"/>
      <c r="F47" s="468"/>
      <c r="G47" s="587"/>
      <c r="H47" s="587"/>
      <c r="I47" s="468"/>
      <c r="J47" s="468"/>
      <c r="K47" s="468"/>
      <c r="L47" s="468"/>
      <c r="M47" s="468"/>
      <c r="N47" s="341"/>
      <c r="O47" s="341"/>
      <c r="P47" s="341"/>
      <c r="Q47" s="341"/>
      <c r="R47" s="345"/>
      <c r="S47" s="344"/>
      <c r="T47" s="344"/>
      <c r="U47" s="344"/>
      <c r="V47" s="344"/>
      <c r="W47" s="343"/>
      <c r="X47" s="343"/>
      <c r="Y47" s="343"/>
    </row>
    <row r="48" spans="1:25" s="342" customFormat="1">
      <c r="A48" s="468"/>
      <c r="B48" s="468"/>
      <c r="C48" s="468"/>
      <c r="D48" s="468"/>
      <c r="E48" s="468"/>
      <c r="F48" s="468"/>
      <c r="G48" s="587"/>
      <c r="H48" s="587"/>
      <c r="I48" s="468"/>
      <c r="J48" s="468"/>
      <c r="K48" s="468"/>
      <c r="L48" s="468"/>
      <c r="M48" s="468"/>
      <c r="N48" s="341"/>
      <c r="O48" s="341"/>
      <c r="P48" s="341"/>
      <c r="Q48" s="341"/>
      <c r="R48" s="345"/>
      <c r="S48" s="344"/>
      <c r="T48" s="344"/>
      <c r="U48" s="344"/>
      <c r="V48" s="344"/>
      <c r="W48" s="343"/>
      <c r="X48" s="343"/>
      <c r="Y48" s="343"/>
    </row>
    <row r="49" spans="1:25" s="342" customFormat="1">
      <c r="A49" s="468"/>
      <c r="B49" s="468"/>
      <c r="C49" s="468"/>
      <c r="D49" s="468"/>
      <c r="E49" s="468"/>
      <c r="F49" s="468"/>
      <c r="G49" s="587"/>
      <c r="H49" s="587"/>
      <c r="I49" s="468"/>
      <c r="J49" s="468"/>
      <c r="K49" s="468"/>
      <c r="L49" s="468"/>
      <c r="M49" s="468"/>
      <c r="N49" s="341"/>
      <c r="O49" s="341"/>
      <c r="P49" s="341"/>
      <c r="Q49" s="341"/>
      <c r="R49" s="345"/>
      <c r="S49" s="344"/>
      <c r="T49" s="344"/>
      <c r="U49" s="344"/>
      <c r="V49" s="344"/>
      <c r="W49" s="343"/>
      <c r="X49" s="343"/>
      <c r="Y49" s="343"/>
    </row>
    <row r="50" spans="1:25" s="342" customFormat="1">
      <c r="A50" s="468"/>
      <c r="B50" s="468"/>
      <c r="C50" s="468"/>
      <c r="D50" s="468"/>
      <c r="E50" s="468"/>
      <c r="F50" s="468"/>
      <c r="G50" s="587"/>
      <c r="H50" s="587"/>
      <c r="I50" s="468"/>
      <c r="J50" s="468"/>
      <c r="K50" s="468"/>
      <c r="L50" s="468"/>
      <c r="M50" s="468"/>
      <c r="N50" s="341"/>
      <c r="O50" s="341"/>
      <c r="P50" s="341"/>
      <c r="Q50" s="341"/>
      <c r="R50" s="345"/>
      <c r="S50" s="344"/>
      <c r="T50" s="344"/>
      <c r="U50" s="344"/>
      <c r="V50" s="344"/>
      <c r="W50" s="343"/>
      <c r="X50" s="343"/>
      <c r="Y50" s="343"/>
    </row>
    <row r="51" spans="1:25" s="342" customFormat="1">
      <c r="A51" s="468"/>
      <c r="B51" s="468"/>
      <c r="C51" s="468"/>
      <c r="D51" s="468"/>
      <c r="E51" s="468"/>
      <c r="F51" s="468"/>
      <c r="G51" s="587"/>
      <c r="H51" s="587"/>
      <c r="I51" s="468"/>
      <c r="J51" s="468"/>
      <c r="K51" s="468"/>
      <c r="L51" s="468"/>
      <c r="M51" s="468"/>
      <c r="N51" s="341"/>
      <c r="O51" s="341"/>
      <c r="P51" s="341"/>
      <c r="Q51" s="341"/>
      <c r="R51" s="345"/>
      <c r="S51" s="344"/>
      <c r="T51" s="344"/>
      <c r="U51" s="344"/>
      <c r="V51" s="344"/>
      <c r="W51" s="343"/>
      <c r="X51" s="343"/>
      <c r="Y51" s="343"/>
    </row>
    <row r="52" spans="1:25" s="342" customFormat="1">
      <c r="A52" s="468"/>
      <c r="B52" s="468"/>
      <c r="C52" s="468"/>
      <c r="D52" s="468"/>
      <c r="E52" s="468"/>
      <c r="F52" s="468"/>
      <c r="G52" s="587"/>
      <c r="H52" s="587"/>
      <c r="I52" s="468"/>
      <c r="J52" s="468"/>
      <c r="K52" s="468"/>
      <c r="L52" s="468"/>
      <c r="M52" s="468"/>
      <c r="N52" s="341"/>
      <c r="O52" s="341"/>
      <c r="P52" s="341"/>
      <c r="Q52" s="341"/>
      <c r="R52" s="345"/>
      <c r="S52" s="344"/>
      <c r="T52" s="344"/>
      <c r="U52" s="344"/>
      <c r="V52" s="344"/>
      <c r="W52" s="343"/>
      <c r="X52" s="343"/>
      <c r="Y52" s="343"/>
    </row>
    <row r="53" spans="1:25" s="342" customFormat="1">
      <c r="A53" s="468"/>
      <c r="B53" s="468"/>
      <c r="C53" s="468"/>
      <c r="D53" s="468"/>
      <c r="E53" s="468"/>
      <c r="F53" s="468"/>
      <c r="G53" s="587"/>
      <c r="H53" s="587"/>
      <c r="I53" s="468"/>
      <c r="J53" s="468"/>
      <c r="K53" s="468"/>
      <c r="L53" s="468"/>
      <c r="M53" s="468"/>
      <c r="N53" s="341"/>
      <c r="O53" s="341"/>
      <c r="P53" s="341"/>
      <c r="Q53" s="341"/>
      <c r="R53" s="345"/>
      <c r="S53" s="344"/>
      <c r="T53" s="344"/>
      <c r="U53" s="344"/>
      <c r="V53" s="344"/>
      <c r="W53" s="343"/>
      <c r="X53" s="343"/>
      <c r="Y53" s="343"/>
    </row>
    <row r="54" spans="1:25" s="342" customFormat="1">
      <c r="A54" s="468"/>
      <c r="B54" s="468"/>
      <c r="C54" s="468"/>
      <c r="D54" s="468"/>
      <c r="E54" s="468"/>
      <c r="F54" s="468"/>
      <c r="G54" s="587"/>
      <c r="H54" s="587"/>
      <c r="I54" s="468"/>
      <c r="J54" s="468"/>
      <c r="K54" s="468"/>
      <c r="L54" s="468"/>
      <c r="M54" s="468"/>
      <c r="N54" s="341"/>
      <c r="O54" s="341"/>
      <c r="P54" s="341"/>
      <c r="Q54" s="341"/>
      <c r="R54" s="345"/>
      <c r="S54" s="344"/>
      <c r="T54" s="344"/>
      <c r="U54" s="344"/>
      <c r="V54" s="344"/>
      <c r="W54" s="343"/>
      <c r="X54" s="343"/>
      <c r="Y54" s="343"/>
    </row>
    <row r="55" spans="1:25" s="342" customFormat="1">
      <c r="A55" s="468"/>
      <c r="B55" s="468"/>
      <c r="C55" s="468"/>
      <c r="D55" s="468"/>
      <c r="E55" s="468"/>
      <c r="F55" s="468"/>
      <c r="G55" s="587"/>
      <c r="H55" s="587"/>
      <c r="I55" s="468"/>
      <c r="J55" s="468"/>
      <c r="K55" s="468"/>
      <c r="L55" s="468"/>
      <c r="M55" s="468"/>
      <c r="N55" s="341"/>
      <c r="O55" s="341"/>
      <c r="P55" s="341"/>
      <c r="Q55" s="341"/>
      <c r="R55" s="345"/>
      <c r="S55" s="344"/>
      <c r="T55" s="344"/>
      <c r="U55" s="344"/>
      <c r="V55" s="344"/>
      <c r="W55" s="343"/>
      <c r="X55" s="343"/>
      <c r="Y55" s="343"/>
    </row>
    <row r="56" spans="1:25" s="342" customFormat="1">
      <c r="A56" s="468"/>
      <c r="B56" s="468"/>
      <c r="C56" s="468"/>
      <c r="D56" s="468"/>
      <c r="E56" s="468"/>
      <c r="F56" s="468"/>
      <c r="G56" s="587"/>
      <c r="H56" s="587"/>
      <c r="I56" s="468"/>
      <c r="J56" s="468"/>
      <c r="K56" s="468"/>
      <c r="L56" s="468"/>
      <c r="M56" s="468"/>
      <c r="N56" s="341"/>
      <c r="O56" s="341"/>
      <c r="P56" s="341"/>
      <c r="Q56" s="341"/>
      <c r="R56" s="345"/>
      <c r="S56" s="344"/>
      <c r="T56" s="344"/>
      <c r="U56" s="344"/>
      <c r="V56" s="344"/>
      <c r="W56" s="343"/>
      <c r="X56" s="343"/>
      <c r="Y56" s="343"/>
    </row>
    <row r="57" spans="1:25" s="342" customFormat="1">
      <c r="A57" s="468"/>
      <c r="B57" s="468"/>
      <c r="C57" s="468"/>
      <c r="D57" s="468"/>
      <c r="E57" s="468"/>
      <c r="F57" s="468"/>
      <c r="G57" s="587"/>
      <c r="H57" s="587"/>
      <c r="I57" s="468"/>
      <c r="J57" s="468"/>
      <c r="K57" s="468"/>
      <c r="L57" s="468"/>
      <c r="M57" s="468"/>
      <c r="N57" s="341"/>
      <c r="O57" s="341"/>
      <c r="P57" s="341"/>
      <c r="Q57" s="341"/>
      <c r="R57" s="345"/>
      <c r="S57" s="344"/>
      <c r="T57" s="344"/>
      <c r="U57" s="344"/>
      <c r="V57" s="344"/>
      <c r="W57" s="343"/>
      <c r="X57" s="343"/>
      <c r="Y57" s="343"/>
    </row>
    <row r="58" spans="1:25" s="342" customFormat="1">
      <c r="A58" s="468"/>
      <c r="B58" s="468"/>
      <c r="C58" s="468"/>
      <c r="D58" s="468"/>
      <c r="E58" s="468"/>
      <c r="F58" s="468"/>
      <c r="G58" s="587"/>
      <c r="H58" s="587"/>
      <c r="I58" s="468"/>
      <c r="J58" s="468"/>
      <c r="K58" s="468"/>
      <c r="L58" s="468"/>
      <c r="M58" s="468"/>
      <c r="N58" s="341"/>
      <c r="O58" s="341"/>
      <c r="P58" s="341"/>
      <c r="Q58" s="341"/>
      <c r="R58" s="345"/>
      <c r="S58" s="344"/>
      <c r="T58" s="344"/>
      <c r="U58" s="344"/>
      <c r="V58" s="344"/>
      <c r="W58" s="343"/>
      <c r="X58" s="343"/>
      <c r="Y58" s="343"/>
    </row>
    <row r="59" spans="1:25" s="342" customFormat="1">
      <c r="A59" s="468"/>
      <c r="B59" s="468"/>
      <c r="C59" s="468"/>
      <c r="D59" s="468"/>
      <c r="E59" s="468"/>
      <c r="F59" s="468"/>
      <c r="G59" s="587"/>
      <c r="H59" s="587"/>
      <c r="I59" s="468"/>
      <c r="J59" s="468"/>
      <c r="K59" s="468"/>
      <c r="L59" s="468"/>
      <c r="M59" s="468"/>
      <c r="N59" s="341"/>
      <c r="O59" s="341"/>
      <c r="P59" s="341"/>
      <c r="Q59" s="341"/>
      <c r="R59" s="345"/>
      <c r="S59" s="344"/>
      <c r="T59" s="344"/>
      <c r="U59" s="344"/>
      <c r="V59" s="344"/>
      <c r="W59" s="343"/>
      <c r="X59" s="343"/>
      <c r="Y59" s="343"/>
    </row>
    <row r="60" spans="1:25" s="342" customFormat="1">
      <c r="A60" s="468"/>
      <c r="B60" s="468"/>
      <c r="C60" s="468"/>
      <c r="D60" s="468"/>
      <c r="E60" s="468"/>
      <c r="F60" s="468"/>
      <c r="G60" s="587"/>
      <c r="H60" s="587"/>
      <c r="I60" s="468"/>
      <c r="J60" s="468"/>
      <c r="K60" s="468"/>
      <c r="L60" s="468"/>
      <c r="M60" s="468"/>
      <c r="N60" s="341"/>
      <c r="O60" s="341"/>
      <c r="P60" s="341"/>
      <c r="Q60" s="341"/>
      <c r="R60" s="345"/>
      <c r="S60" s="344"/>
      <c r="T60" s="344"/>
      <c r="U60" s="344"/>
      <c r="V60" s="344"/>
      <c r="W60" s="343"/>
      <c r="X60" s="343"/>
      <c r="Y60" s="343"/>
    </row>
    <row r="61" spans="1:25" s="342" customFormat="1">
      <c r="A61" s="468"/>
      <c r="B61" s="468"/>
      <c r="C61" s="468"/>
      <c r="D61" s="468"/>
      <c r="E61" s="468"/>
      <c r="F61" s="468"/>
      <c r="G61" s="587"/>
      <c r="H61" s="587"/>
      <c r="I61" s="468"/>
      <c r="J61" s="468"/>
      <c r="K61" s="468"/>
      <c r="L61" s="468"/>
      <c r="M61" s="468"/>
      <c r="N61" s="341"/>
      <c r="O61" s="341"/>
      <c r="P61" s="341"/>
      <c r="Q61" s="341"/>
      <c r="R61" s="345"/>
      <c r="S61" s="344"/>
      <c r="T61" s="344"/>
      <c r="U61" s="344"/>
      <c r="V61" s="344"/>
      <c r="W61" s="343"/>
      <c r="X61" s="343"/>
      <c r="Y61" s="343"/>
    </row>
    <row r="62" spans="1:25" s="342" customFormat="1">
      <c r="A62" s="468"/>
      <c r="B62" s="468"/>
      <c r="C62" s="468"/>
      <c r="D62" s="468"/>
      <c r="E62" s="468"/>
      <c r="F62" s="468"/>
      <c r="G62" s="587"/>
      <c r="H62" s="587"/>
      <c r="I62" s="468"/>
      <c r="J62" s="468"/>
      <c r="K62" s="468"/>
      <c r="L62" s="468"/>
      <c r="M62" s="468"/>
      <c r="N62" s="341"/>
      <c r="O62" s="341"/>
      <c r="P62" s="341"/>
      <c r="Q62" s="341"/>
      <c r="R62" s="345"/>
      <c r="S62" s="344"/>
      <c r="T62" s="344"/>
      <c r="U62" s="344"/>
      <c r="V62" s="344"/>
      <c r="W62" s="343"/>
      <c r="X62" s="343"/>
      <c r="Y62" s="343"/>
    </row>
    <row r="63" spans="1:25" s="342" customFormat="1">
      <c r="A63" s="468"/>
      <c r="B63" s="468"/>
      <c r="C63" s="468"/>
      <c r="D63" s="468"/>
      <c r="E63" s="468"/>
      <c r="F63" s="468"/>
      <c r="G63" s="587"/>
      <c r="H63" s="587"/>
      <c r="I63" s="468"/>
      <c r="J63" s="468"/>
      <c r="K63" s="468"/>
      <c r="L63" s="468"/>
      <c r="M63" s="468"/>
      <c r="N63" s="341"/>
      <c r="O63" s="341"/>
      <c r="P63" s="341"/>
      <c r="Q63" s="341"/>
      <c r="R63" s="345"/>
      <c r="S63" s="344"/>
      <c r="T63" s="344"/>
      <c r="U63" s="344"/>
      <c r="V63" s="344"/>
      <c r="W63" s="343"/>
      <c r="X63" s="343"/>
      <c r="Y63" s="343"/>
    </row>
  </sheetData>
  <mergeCells count="10">
    <mergeCell ref="E24:F24"/>
    <mergeCell ref="A2:F2"/>
    <mergeCell ref="A3:F3"/>
    <mergeCell ref="A4:F4"/>
    <mergeCell ref="A7:A9"/>
    <mergeCell ref="B7:B8"/>
    <mergeCell ref="C7:C8"/>
    <mergeCell ref="E7:E9"/>
    <mergeCell ref="F7:F9"/>
    <mergeCell ref="D8:D9"/>
  </mergeCells>
  <printOptions horizontalCentered="1"/>
  <pageMargins left="0.25" right="0.5" top="0.5" bottom="0.5" header="0.25" footer="0.25"/>
  <pageSetup paperSize="9" orientation="landscape" horizontalDpi="4294967295"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5"/>
  <sheetViews>
    <sheetView rightToLeft="1" view="pageBreakPreview" zoomScale="115" zoomScaleNormal="100" zoomScaleSheetLayoutView="115" workbookViewId="0">
      <selection activeCell="F53" sqref="F53"/>
    </sheetView>
  </sheetViews>
  <sheetFormatPr defaultRowHeight="21"/>
  <cols>
    <col min="1" max="1" width="18.140625" style="25" customWidth="1"/>
    <col min="2" max="12" width="10.140625" style="25" customWidth="1"/>
    <col min="13" max="13" width="18.28515625" style="25" customWidth="1"/>
    <col min="14" max="16" width="9.140625" style="25"/>
    <col min="17" max="17" width="9.140625" style="132"/>
    <col min="18" max="18" width="9.140625" style="133"/>
    <col min="19" max="20" width="9.140625" style="1"/>
    <col min="21" max="16384" width="9.140625" style="2"/>
  </cols>
  <sheetData>
    <row r="1" spans="1:20" ht="3" customHeight="1"/>
    <row r="2" spans="1:20" ht="65.25" customHeight="1"/>
    <row r="3" spans="1:20" s="4" customFormat="1" ht="20.100000000000001" customHeight="1">
      <c r="A3" s="920" t="s">
        <v>237</v>
      </c>
      <c r="B3" s="920"/>
      <c r="C3" s="920"/>
      <c r="D3" s="920"/>
      <c r="E3" s="920"/>
      <c r="F3" s="920"/>
      <c r="G3" s="920"/>
      <c r="H3" s="920"/>
      <c r="I3" s="920"/>
      <c r="J3" s="920"/>
      <c r="K3" s="920"/>
      <c r="L3" s="920"/>
      <c r="M3" s="920"/>
      <c r="N3" s="313"/>
      <c r="O3" s="313"/>
      <c r="P3" s="313"/>
      <c r="Q3" s="291"/>
      <c r="R3" s="292"/>
      <c r="S3" s="293"/>
      <c r="T3" s="293"/>
    </row>
    <row r="4" spans="1:20" s="4" customFormat="1" ht="20.100000000000001" customHeight="1">
      <c r="A4" s="920" t="s">
        <v>238</v>
      </c>
      <c r="B4" s="920"/>
      <c r="C4" s="920"/>
      <c r="D4" s="920"/>
      <c r="E4" s="920"/>
      <c r="F4" s="920"/>
      <c r="G4" s="920"/>
      <c r="H4" s="920"/>
      <c r="I4" s="920"/>
      <c r="J4" s="920"/>
      <c r="K4" s="920"/>
      <c r="L4" s="920"/>
      <c r="M4" s="920"/>
      <c r="N4" s="313"/>
      <c r="O4" s="313"/>
      <c r="P4" s="313"/>
      <c r="Q4" s="291"/>
      <c r="R4" s="292"/>
      <c r="S4" s="293"/>
      <c r="T4" s="293"/>
    </row>
    <row r="5" spans="1:20" s="4" customFormat="1" ht="16.5" customHeight="1">
      <c r="A5" s="913" t="s">
        <v>134</v>
      </c>
      <c r="B5" s="913"/>
      <c r="C5" s="913"/>
      <c r="D5" s="913"/>
      <c r="E5" s="913"/>
      <c r="F5" s="913"/>
      <c r="G5" s="913"/>
      <c r="H5" s="913"/>
      <c r="I5" s="913"/>
      <c r="J5" s="913"/>
      <c r="K5" s="913"/>
      <c r="L5" s="913"/>
      <c r="M5" s="913"/>
      <c r="N5" s="25"/>
      <c r="O5" s="25"/>
      <c r="P5" s="25"/>
      <c r="Q5" s="132"/>
      <c r="R5" s="135"/>
      <c r="S5" s="3"/>
      <c r="T5" s="3"/>
    </row>
    <row r="6" spans="1:20" s="4" customFormat="1" ht="24.75" customHeight="1">
      <c r="A6" s="100"/>
      <c r="B6" s="100"/>
      <c r="C6" s="100"/>
      <c r="D6" s="100"/>
      <c r="E6" s="100"/>
      <c r="F6" s="100"/>
      <c r="G6" s="100"/>
      <c r="H6" s="100"/>
      <c r="I6" s="100"/>
      <c r="J6" s="100"/>
      <c r="K6" s="100"/>
      <c r="L6" s="100"/>
      <c r="M6" s="25"/>
      <c r="N6" s="25"/>
      <c r="O6" s="25"/>
      <c r="P6" s="25"/>
      <c r="Q6" s="132"/>
      <c r="R6" s="135"/>
      <c r="S6" s="3"/>
      <c r="T6" s="3"/>
    </row>
    <row r="7" spans="1:20" s="4" customFormat="1" ht="16.5" customHeight="1">
      <c r="A7" s="921" t="s">
        <v>239</v>
      </c>
      <c r="B7" s="921"/>
      <c r="C7" s="297"/>
      <c r="D7" s="100"/>
      <c r="E7" s="100"/>
      <c r="F7" s="100"/>
      <c r="G7" s="100"/>
      <c r="H7" s="100"/>
      <c r="I7" s="100"/>
      <c r="J7" s="100"/>
      <c r="K7" s="100"/>
      <c r="L7" s="100"/>
      <c r="M7" s="25"/>
      <c r="N7" s="25"/>
      <c r="O7" s="25"/>
      <c r="P7" s="25"/>
      <c r="Q7" s="132"/>
      <c r="R7" s="135"/>
      <c r="S7" s="3"/>
      <c r="T7" s="3"/>
    </row>
    <row r="8" spans="1:20" s="7" customFormat="1" ht="3" customHeight="1">
      <c r="A8" s="35"/>
      <c r="B8" s="35"/>
      <c r="C8" s="35"/>
      <c r="D8" s="35"/>
      <c r="E8" s="35"/>
      <c r="F8" s="35"/>
      <c r="G8" s="35"/>
      <c r="H8" s="35"/>
      <c r="I8" s="35"/>
      <c r="J8" s="35"/>
      <c r="K8" s="35"/>
      <c r="L8" s="35"/>
      <c r="M8" s="35"/>
      <c r="N8" s="35"/>
      <c r="O8" s="35"/>
      <c r="P8" s="35"/>
      <c r="Q8" s="136"/>
      <c r="R8" s="137"/>
      <c r="S8" s="6"/>
      <c r="T8" s="6"/>
    </row>
    <row r="9" spans="1:20" s="7" customFormat="1" ht="33.75" customHeight="1">
      <c r="A9" s="824" t="s">
        <v>240</v>
      </c>
      <c r="B9" s="830" t="s">
        <v>16</v>
      </c>
      <c r="C9" s="824"/>
      <c r="D9" s="830" t="s">
        <v>241</v>
      </c>
      <c r="E9" s="895"/>
      <c r="F9" s="895"/>
      <c r="G9" s="824"/>
      <c r="H9" s="830" t="s">
        <v>242</v>
      </c>
      <c r="I9" s="824"/>
      <c r="J9" s="830" t="s">
        <v>243</v>
      </c>
      <c r="K9" s="895"/>
      <c r="L9" s="824"/>
      <c r="M9" s="830" t="s">
        <v>244</v>
      </c>
      <c r="N9" s="35"/>
      <c r="O9" s="35"/>
      <c r="P9" s="35"/>
      <c r="Q9" s="136"/>
      <c r="R9" s="137"/>
      <c r="S9" s="6"/>
      <c r="T9" s="6"/>
    </row>
    <row r="10" spans="1:20" s="7" customFormat="1" ht="67.5" customHeight="1">
      <c r="A10" s="824"/>
      <c r="B10" s="312" t="s">
        <v>245</v>
      </c>
      <c r="C10" s="312" t="s">
        <v>210</v>
      </c>
      <c r="D10" s="312" t="s">
        <v>27</v>
      </c>
      <c r="E10" s="312" t="s">
        <v>13</v>
      </c>
      <c r="F10" s="312" t="s">
        <v>28</v>
      </c>
      <c r="G10" s="312" t="s">
        <v>15</v>
      </c>
      <c r="H10" s="312" t="s">
        <v>246</v>
      </c>
      <c r="I10" s="312" t="s">
        <v>247</v>
      </c>
      <c r="J10" s="312" t="s">
        <v>17</v>
      </c>
      <c r="K10" s="312" t="s">
        <v>18</v>
      </c>
      <c r="L10" s="312" t="s">
        <v>19</v>
      </c>
      <c r="M10" s="830"/>
      <c r="N10" s="35"/>
      <c r="O10" s="35"/>
      <c r="P10" s="35"/>
      <c r="Q10" s="136"/>
      <c r="R10" s="137"/>
      <c r="S10" s="6"/>
      <c r="T10" s="6"/>
    </row>
    <row r="11" spans="1:20" s="11" customFormat="1" ht="55.5" customHeight="1">
      <c r="A11" s="113" t="s">
        <v>248</v>
      </c>
      <c r="B11" s="117">
        <v>362</v>
      </c>
      <c r="C11" s="314">
        <v>16.537231612608497</v>
      </c>
      <c r="D11" s="117">
        <v>177</v>
      </c>
      <c r="E11" s="117">
        <v>115</v>
      </c>
      <c r="F11" s="117">
        <v>36</v>
      </c>
      <c r="G11" s="117">
        <v>34</v>
      </c>
      <c r="H11" s="117">
        <v>277</v>
      </c>
      <c r="I11" s="126">
        <v>85</v>
      </c>
      <c r="J11" s="117">
        <v>224</v>
      </c>
      <c r="K11" s="117">
        <v>115</v>
      </c>
      <c r="L11" s="117">
        <v>23</v>
      </c>
      <c r="M11" s="119" t="s">
        <v>249</v>
      </c>
      <c r="N11" s="315"/>
      <c r="O11" s="316"/>
      <c r="P11" s="316"/>
      <c r="Q11" s="141"/>
      <c r="R11" s="142"/>
      <c r="S11" s="143"/>
      <c r="T11" s="143"/>
    </row>
    <row r="12" spans="1:20" s="11" customFormat="1" ht="55.5" customHeight="1">
      <c r="A12" s="120" t="s">
        <v>250</v>
      </c>
      <c r="B12" s="122">
        <v>1827</v>
      </c>
      <c r="C12" s="317">
        <v>83.462768387391506</v>
      </c>
      <c r="D12" s="122">
        <v>864</v>
      </c>
      <c r="E12" s="122">
        <v>670</v>
      </c>
      <c r="F12" s="122">
        <v>129</v>
      </c>
      <c r="G12" s="122">
        <v>164</v>
      </c>
      <c r="H12" s="122">
        <v>1508</v>
      </c>
      <c r="I12" s="122">
        <v>319</v>
      </c>
      <c r="J12" s="122">
        <v>762</v>
      </c>
      <c r="K12" s="122">
        <v>669</v>
      </c>
      <c r="L12" s="122">
        <v>396</v>
      </c>
      <c r="M12" s="124" t="s">
        <v>251</v>
      </c>
      <c r="N12" s="315"/>
      <c r="O12" s="316"/>
      <c r="P12" s="316"/>
      <c r="Q12" s="141"/>
      <c r="R12" s="142"/>
      <c r="S12" s="143"/>
      <c r="T12" s="143"/>
    </row>
    <row r="13" spans="1:20" s="11" customFormat="1" ht="30" customHeight="1">
      <c r="A13" s="318" t="s">
        <v>41</v>
      </c>
      <c r="B13" s="319">
        <v>2189</v>
      </c>
      <c r="C13" s="320">
        <v>100</v>
      </c>
      <c r="D13" s="319">
        <v>1041</v>
      </c>
      <c r="E13" s="319">
        <v>785</v>
      </c>
      <c r="F13" s="319">
        <v>165</v>
      </c>
      <c r="G13" s="319">
        <v>198</v>
      </c>
      <c r="H13" s="319">
        <v>1785</v>
      </c>
      <c r="I13" s="319">
        <v>404</v>
      </c>
      <c r="J13" s="319">
        <v>986</v>
      </c>
      <c r="K13" s="319">
        <v>784</v>
      </c>
      <c r="L13" s="319">
        <v>419</v>
      </c>
      <c r="M13" s="321" t="s">
        <v>42</v>
      </c>
      <c r="N13" s="315"/>
      <c r="O13" s="316"/>
      <c r="P13" s="316"/>
      <c r="Q13" s="141"/>
      <c r="R13" s="142"/>
      <c r="S13" s="143"/>
      <c r="T13" s="143"/>
    </row>
    <row r="14" spans="1:20" s="11" customFormat="1" ht="9" customHeight="1">
      <c r="A14" s="154"/>
      <c r="B14" s="154"/>
      <c r="C14" s="154"/>
      <c r="D14" s="156"/>
      <c r="E14" s="118"/>
      <c r="F14" s="118"/>
      <c r="G14" s="118"/>
      <c r="H14" s="118"/>
      <c r="I14" s="157"/>
      <c r="J14" s="118"/>
      <c r="K14" s="118"/>
      <c r="L14" s="118"/>
      <c r="M14" s="158"/>
      <c r="N14" s="315"/>
      <c r="O14" s="316"/>
      <c r="P14" s="316"/>
      <c r="Q14" s="141"/>
      <c r="R14" s="142"/>
      <c r="S14" s="143"/>
      <c r="T14" s="143"/>
    </row>
    <row r="15" spans="1:20" s="10" customFormat="1" ht="15" customHeight="1">
      <c r="A15" s="911" t="s">
        <v>20</v>
      </c>
      <c r="B15" s="911"/>
      <c r="C15" s="911"/>
      <c r="D15" s="48"/>
      <c r="E15" s="48"/>
      <c r="F15" s="48"/>
      <c r="G15" s="48"/>
      <c r="H15" s="48"/>
      <c r="I15" s="49"/>
      <c r="J15" s="912" t="s">
        <v>21</v>
      </c>
      <c r="K15" s="912"/>
      <c r="L15" s="912"/>
      <c r="M15" s="912"/>
      <c r="N15" s="48"/>
      <c r="O15" s="49"/>
      <c r="P15" s="49"/>
      <c r="Q15" s="139"/>
      <c r="R15" s="140"/>
      <c r="S15" s="8"/>
      <c r="T15" s="8"/>
    </row>
  </sheetData>
  <mergeCells count="12">
    <mergeCell ref="A15:C15"/>
    <mergeCell ref="J15:M15"/>
    <mergeCell ref="A3:M3"/>
    <mergeCell ref="A4:M4"/>
    <mergeCell ref="A5:M5"/>
    <mergeCell ref="A7:B7"/>
    <mergeCell ref="A9:A10"/>
    <mergeCell ref="B9:C9"/>
    <mergeCell ref="D9:G9"/>
    <mergeCell ref="H9:I9"/>
    <mergeCell ref="J9:L9"/>
    <mergeCell ref="M9:M10"/>
  </mergeCells>
  <printOptions horizontalCentered="1" verticalCentered="1"/>
  <pageMargins left="0.17" right="0.28000000000000003" top="0.53" bottom="0.51" header="0.511811023622047" footer="0.511811023622047"/>
  <pageSetup paperSize="9" scale="94" orientation="landscape" horizontalDpi="4294967295"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22"/>
  <sheetViews>
    <sheetView rightToLeft="1" view="pageBreakPreview" zoomScale="85" zoomScaleNormal="100" zoomScaleSheetLayoutView="85" workbookViewId="0">
      <selection activeCell="F53" sqref="F53"/>
    </sheetView>
  </sheetViews>
  <sheetFormatPr defaultRowHeight="21"/>
  <cols>
    <col min="1" max="1" width="17.140625" style="25" customWidth="1"/>
    <col min="2" max="12" width="12" style="25" customWidth="1"/>
    <col min="13" max="14" width="9.42578125" style="25" customWidth="1"/>
    <col min="15" max="16" width="9.140625" style="25"/>
    <col min="17" max="17" width="9.140625" style="132"/>
    <col min="18" max="18" width="9.140625" style="133"/>
    <col min="19" max="20" width="9.140625" style="1"/>
    <col min="21" max="16384" width="9.140625" style="2"/>
  </cols>
  <sheetData>
    <row r="1" spans="1:21" ht="3" customHeight="1"/>
    <row r="2" spans="1:21" ht="65.25" customHeight="1"/>
    <row r="3" spans="1:21" s="4" customFormat="1" ht="20.100000000000001" customHeight="1">
      <c r="A3" s="920" t="s">
        <v>252</v>
      </c>
      <c r="B3" s="920"/>
      <c r="C3" s="920"/>
      <c r="D3" s="920"/>
      <c r="E3" s="920"/>
      <c r="F3" s="920"/>
      <c r="G3" s="920"/>
      <c r="H3" s="920"/>
      <c r="I3" s="920"/>
      <c r="J3" s="920"/>
      <c r="K3" s="920"/>
      <c r="L3" s="920"/>
      <c r="M3" s="313"/>
      <c r="N3" s="313"/>
      <c r="O3" s="313"/>
      <c r="P3" s="313"/>
      <c r="Q3" s="291"/>
      <c r="R3" s="292"/>
      <c r="S3" s="293"/>
      <c r="T3" s="293"/>
      <c r="U3" s="293"/>
    </row>
    <row r="4" spans="1:21" s="4" customFormat="1" ht="20.100000000000001" customHeight="1">
      <c r="A4" s="920" t="s">
        <v>253</v>
      </c>
      <c r="B4" s="920"/>
      <c r="C4" s="920"/>
      <c r="D4" s="920"/>
      <c r="E4" s="920"/>
      <c r="F4" s="920"/>
      <c r="G4" s="920"/>
      <c r="H4" s="920"/>
      <c r="I4" s="920"/>
      <c r="J4" s="920"/>
      <c r="K4" s="920"/>
      <c r="L4" s="920"/>
      <c r="M4" s="313"/>
      <c r="N4" s="313"/>
      <c r="O4" s="313"/>
      <c r="P4" s="313"/>
      <c r="Q4" s="291"/>
      <c r="R4" s="292"/>
      <c r="S4" s="293"/>
      <c r="T4" s="293"/>
      <c r="U4" s="293"/>
    </row>
    <row r="5" spans="1:21" s="4" customFormat="1" ht="16.5" customHeight="1">
      <c r="A5" s="913" t="s">
        <v>134</v>
      </c>
      <c r="B5" s="913"/>
      <c r="C5" s="913"/>
      <c r="D5" s="913"/>
      <c r="E5" s="913"/>
      <c r="F5" s="913"/>
      <c r="G5" s="913"/>
      <c r="H5" s="913"/>
      <c r="I5" s="913"/>
      <c r="J5" s="913"/>
      <c r="K5" s="913"/>
      <c r="L5" s="913"/>
      <c r="M5" s="28"/>
      <c r="N5" s="28"/>
      <c r="O5" s="25"/>
      <c r="P5" s="25"/>
      <c r="Q5" s="132"/>
      <c r="R5" s="135"/>
      <c r="S5" s="3"/>
      <c r="T5" s="3"/>
    </row>
    <row r="6" spans="1:21" s="4" customFormat="1" ht="6.75" customHeight="1">
      <c r="A6" s="100"/>
      <c r="B6" s="100"/>
      <c r="C6" s="100"/>
      <c r="D6" s="100"/>
      <c r="E6" s="100"/>
      <c r="F6" s="100"/>
      <c r="G6" s="100"/>
      <c r="H6" s="100"/>
      <c r="I6" s="100"/>
      <c r="J6" s="100"/>
      <c r="K6" s="100"/>
      <c r="L6" s="100"/>
      <c r="M6" s="100"/>
      <c r="N6" s="100"/>
      <c r="O6" s="25"/>
      <c r="P6" s="25"/>
      <c r="Q6" s="132"/>
      <c r="R6" s="135"/>
      <c r="S6" s="3"/>
      <c r="T6" s="3"/>
    </row>
    <row r="7" spans="1:21" s="4" customFormat="1" ht="16.5" customHeight="1">
      <c r="A7" s="922" t="s">
        <v>254</v>
      </c>
      <c r="B7" s="922"/>
      <c r="C7" s="297"/>
      <c r="D7" s="100"/>
      <c r="E7" s="100"/>
      <c r="F7" s="100"/>
      <c r="G7" s="100"/>
      <c r="H7" s="100"/>
      <c r="I7" s="100"/>
      <c r="J7" s="100"/>
      <c r="K7" s="100"/>
      <c r="L7" s="100"/>
      <c r="M7" s="100"/>
      <c r="N7" s="100"/>
      <c r="O7" s="25"/>
      <c r="P7" s="25"/>
      <c r="Q7" s="132"/>
      <c r="R7" s="135"/>
      <c r="S7" s="3"/>
      <c r="T7" s="3"/>
    </row>
    <row r="8" spans="1:21" s="7" customFormat="1" ht="48.75" customHeight="1">
      <c r="A8" s="824" t="s">
        <v>255</v>
      </c>
      <c r="B8" s="844" t="s">
        <v>16</v>
      </c>
      <c r="C8" s="846"/>
      <c r="D8" s="844" t="s">
        <v>241</v>
      </c>
      <c r="E8" s="845"/>
      <c r="F8" s="845"/>
      <c r="G8" s="846"/>
      <c r="H8" s="844" t="s">
        <v>256</v>
      </c>
      <c r="I8" s="846"/>
      <c r="J8" s="844" t="s">
        <v>243</v>
      </c>
      <c r="K8" s="845"/>
      <c r="L8" s="845"/>
      <c r="M8" s="35"/>
      <c r="N8" s="35"/>
      <c r="O8" s="35"/>
      <c r="P8" s="35"/>
      <c r="Q8" s="136"/>
      <c r="R8" s="137"/>
      <c r="S8" s="6"/>
      <c r="T8" s="6"/>
    </row>
    <row r="9" spans="1:21" s="7" customFormat="1" ht="63" customHeight="1">
      <c r="A9" s="824"/>
      <c r="B9" s="130" t="s">
        <v>245</v>
      </c>
      <c r="C9" s="130" t="s">
        <v>210</v>
      </c>
      <c r="D9" s="130" t="s">
        <v>27</v>
      </c>
      <c r="E9" s="130" t="s">
        <v>13</v>
      </c>
      <c r="F9" s="130" t="s">
        <v>28</v>
      </c>
      <c r="G9" s="130" t="s">
        <v>15</v>
      </c>
      <c r="H9" s="130" t="s">
        <v>246</v>
      </c>
      <c r="I9" s="130" t="s">
        <v>247</v>
      </c>
      <c r="J9" s="130" t="s">
        <v>17</v>
      </c>
      <c r="K9" s="130" t="s">
        <v>18</v>
      </c>
      <c r="L9" s="131" t="s">
        <v>19</v>
      </c>
      <c r="M9" s="35"/>
      <c r="N9" s="35"/>
      <c r="O9" s="35"/>
      <c r="P9" s="35"/>
      <c r="Q9" s="136"/>
      <c r="R9" s="137"/>
      <c r="S9" s="6"/>
      <c r="T9" s="6"/>
    </row>
    <row r="10" spans="1:21" s="296" customFormat="1" ht="27.75" customHeight="1">
      <c r="A10" s="322" t="s">
        <v>257</v>
      </c>
      <c r="B10" s="323">
        <v>63</v>
      </c>
      <c r="C10" s="324">
        <f>(B10/$B$20)*100</f>
        <v>2.8780264961169486</v>
      </c>
      <c r="D10" s="323">
        <v>29</v>
      </c>
      <c r="E10" s="323">
        <v>27</v>
      </c>
      <c r="F10" s="323">
        <v>5</v>
      </c>
      <c r="G10" s="323">
        <v>2</v>
      </c>
      <c r="H10" s="323">
        <v>42</v>
      </c>
      <c r="I10" s="323">
        <v>21</v>
      </c>
      <c r="J10" s="323">
        <v>1</v>
      </c>
      <c r="K10" s="323">
        <v>39</v>
      </c>
      <c r="L10" s="323">
        <v>23</v>
      </c>
      <c r="M10" s="35"/>
      <c r="N10" s="35"/>
      <c r="O10" s="35"/>
      <c r="P10" s="35"/>
      <c r="Q10" s="136"/>
      <c r="R10" s="294"/>
      <c r="S10" s="295"/>
      <c r="T10" s="295"/>
    </row>
    <row r="11" spans="1:21" s="7" customFormat="1" ht="27.75" customHeight="1">
      <c r="A11" s="105" t="s">
        <v>258</v>
      </c>
      <c r="B11" s="325">
        <v>65</v>
      </c>
      <c r="C11" s="326">
        <f>(B11/$B$20)*100</f>
        <v>2.9693924166285974</v>
      </c>
      <c r="D11" s="325">
        <v>38</v>
      </c>
      <c r="E11" s="325">
        <v>16</v>
      </c>
      <c r="F11" s="325">
        <v>5</v>
      </c>
      <c r="G11" s="325">
        <v>6</v>
      </c>
      <c r="H11" s="325">
        <v>42</v>
      </c>
      <c r="I11" s="325">
        <v>23</v>
      </c>
      <c r="J11" s="325">
        <v>7</v>
      </c>
      <c r="K11" s="325">
        <v>47</v>
      </c>
      <c r="L11" s="325">
        <v>11</v>
      </c>
      <c r="M11" s="35"/>
      <c r="N11" s="35"/>
      <c r="O11" s="35"/>
      <c r="P11" s="35"/>
      <c r="Q11" s="136"/>
      <c r="R11" s="137"/>
      <c r="S11" s="6"/>
      <c r="T11" s="6"/>
    </row>
    <row r="12" spans="1:21" s="7" customFormat="1" ht="27.75" customHeight="1">
      <c r="A12" s="327" t="s">
        <v>259</v>
      </c>
      <c r="B12" s="328">
        <v>552</v>
      </c>
      <c r="C12" s="329">
        <f>(B12/$B$20)*100</f>
        <v>25.216994061215164</v>
      </c>
      <c r="D12" s="328">
        <v>254</v>
      </c>
      <c r="E12" s="328">
        <v>203</v>
      </c>
      <c r="F12" s="328">
        <v>49</v>
      </c>
      <c r="G12" s="328">
        <v>46</v>
      </c>
      <c r="H12" s="328">
        <v>464</v>
      </c>
      <c r="I12" s="328">
        <v>88</v>
      </c>
      <c r="J12" s="328">
        <v>286</v>
      </c>
      <c r="K12" s="328">
        <v>194</v>
      </c>
      <c r="L12" s="328">
        <v>72</v>
      </c>
      <c r="M12" s="35"/>
      <c r="N12" s="35"/>
      <c r="O12" s="35"/>
      <c r="P12" s="35"/>
      <c r="Q12" s="136"/>
      <c r="R12" s="137"/>
      <c r="S12" s="6"/>
      <c r="T12" s="6"/>
    </row>
    <row r="13" spans="1:21" s="7" customFormat="1" ht="27.75" customHeight="1">
      <c r="A13" s="105" t="s">
        <v>260</v>
      </c>
      <c r="B13" s="325">
        <v>836</v>
      </c>
      <c r="C13" s="326">
        <f t="shared" ref="C13:C20" si="0">(B13/$B$20)*100</f>
        <v>38.190954773869343</v>
      </c>
      <c r="D13" s="325">
        <v>383</v>
      </c>
      <c r="E13" s="325">
        <v>309</v>
      </c>
      <c r="F13" s="325">
        <v>62</v>
      </c>
      <c r="G13" s="325">
        <v>82</v>
      </c>
      <c r="H13" s="325">
        <v>694</v>
      </c>
      <c r="I13" s="325">
        <v>142</v>
      </c>
      <c r="J13" s="325">
        <v>366</v>
      </c>
      <c r="K13" s="325">
        <v>325</v>
      </c>
      <c r="L13" s="325">
        <v>145</v>
      </c>
      <c r="M13" s="35"/>
      <c r="N13" s="35"/>
      <c r="O13" s="35"/>
      <c r="P13" s="35"/>
      <c r="Q13" s="136"/>
      <c r="R13" s="137"/>
      <c r="S13" s="6"/>
      <c r="T13" s="6"/>
    </row>
    <row r="14" spans="1:21" s="7" customFormat="1" ht="27.75" customHeight="1">
      <c r="A14" s="327" t="s">
        <v>261</v>
      </c>
      <c r="B14" s="328">
        <v>393</v>
      </c>
      <c r="C14" s="329">
        <f t="shared" si="0"/>
        <v>17.953403380539061</v>
      </c>
      <c r="D14" s="328">
        <v>199</v>
      </c>
      <c r="E14" s="328">
        <v>142</v>
      </c>
      <c r="F14" s="328">
        <v>23</v>
      </c>
      <c r="G14" s="328">
        <v>29</v>
      </c>
      <c r="H14" s="328">
        <v>322</v>
      </c>
      <c r="I14" s="328">
        <v>71</v>
      </c>
      <c r="J14" s="328">
        <v>188</v>
      </c>
      <c r="K14" s="328">
        <v>118</v>
      </c>
      <c r="L14" s="328">
        <v>87</v>
      </c>
      <c r="M14" s="35"/>
      <c r="N14" s="35"/>
      <c r="O14" s="35"/>
      <c r="P14" s="35"/>
      <c r="Q14" s="136"/>
      <c r="R14" s="137"/>
      <c r="S14" s="6"/>
      <c r="T14" s="6"/>
    </row>
    <row r="15" spans="1:21" s="7" customFormat="1" ht="27.75" customHeight="1">
      <c r="A15" s="105" t="s">
        <v>262</v>
      </c>
      <c r="B15" s="325">
        <v>161</v>
      </c>
      <c r="C15" s="326">
        <f t="shared" si="0"/>
        <v>7.354956601187757</v>
      </c>
      <c r="D15" s="325">
        <v>83</v>
      </c>
      <c r="E15" s="325">
        <v>45</v>
      </c>
      <c r="F15" s="325">
        <v>12</v>
      </c>
      <c r="G15" s="325">
        <v>21</v>
      </c>
      <c r="H15" s="325">
        <v>131</v>
      </c>
      <c r="I15" s="325">
        <v>30</v>
      </c>
      <c r="J15" s="325">
        <v>86</v>
      </c>
      <c r="K15" s="325">
        <v>36</v>
      </c>
      <c r="L15" s="325">
        <v>39</v>
      </c>
      <c r="M15" s="35"/>
      <c r="N15" s="35"/>
      <c r="O15" s="35"/>
      <c r="P15" s="35"/>
      <c r="Q15" s="136"/>
      <c r="R15" s="137"/>
      <c r="S15" s="6"/>
      <c r="T15" s="6"/>
    </row>
    <row r="16" spans="1:21" s="7" customFormat="1" ht="27.75" customHeight="1">
      <c r="A16" s="327" t="s">
        <v>263</v>
      </c>
      <c r="B16" s="328">
        <v>81</v>
      </c>
      <c r="C16" s="329">
        <f t="shared" si="0"/>
        <v>3.7003197807217907</v>
      </c>
      <c r="D16" s="328">
        <v>39</v>
      </c>
      <c r="E16" s="328">
        <v>33</v>
      </c>
      <c r="F16" s="328">
        <v>4</v>
      </c>
      <c r="G16" s="328">
        <v>5</v>
      </c>
      <c r="H16" s="328">
        <v>60</v>
      </c>
      <c r="I16" s="328">
        <v>21</v>
      </c>
      <c r="J16" s="328">
        <v>38</v>
      </c>
      <c r="K16" s="328">
        <v>19</v>
      </c>
      <c r="L16" s="328">
        <v>24</v>
      </c>
      <c r="M16" s="35"/>
      <c r="N16" s="35"/>
      <c r="O16" s="35"/>
      <c r="P16" s="35"/>
      <c r="Q16" s="136"/>
      <c r="R16" s="137"/>
      <c r="S16" s="6"/>
      <c r="T16" s="6"/>
    </row>
    <row r="17" spans="1:20" s="7" customFormat="1" ht="27.75" customHeight="1">
      <c r="A17" s="105" t="s">
        <v>264</v>
      </c>
      <c r="B17" s="325">
        <v>28</v>
      </c>
      <c r="C17" s="326">
        <f t="shared" si="0"/>
        <v>1.2791228871630882</v>
      </c>
      <c r="D17" s="325">
        <v>14</v>
      </c>
      <c r="E17" s="325">
        <v>7</v>
      </c>
      <c r="F17" s="325">
        <v>4</v>
      </c>
      <c r="G17" s="325">
        <v>3</v>
      </c>
      <c r="H17" s="325">
        <v>21</v>
      </c>
      <c r="I17" s="325">
        <v>7</v>
      </c>
      <c r="J17" s="325">
        <v>11</v>
      </c>
      <c r="K17" s="325">
        <v>4</v>
      </c>
      <c r="L17" s="325">
        <v>13</v>
      </c>
      <c r="M17" s="35"/>
      <c r="N17" s="35"/>
      <c r="O17" s="35"/>
      <c r="P17" s="35"/>
      <c r="Q17" s="136"/>
      <c r="R17" s="137"/>
      <c r="S17" s="6"/>
      <c r="T17" s="6"/>
    </row>
    <row r="18" spans="1:20" s="11" customFormat="1" ht="27.75" customHeight="1">
      <c r="A18" s="330" t="s">
        <v>265</v>
      </c>
      <c r="B18" s="331">
        <v>9</v>
      </c>
      <c r="C18" s="329">
        <f t="shared" si="0"/>
        <v>0.41114664230242121</v>
      </c>
      <c r="D18" s="331">
        <v>2</v>
      </c>
      <c r="E18" s="331">
        <v>2</v>
      </c>
      <c r="F18" s="331">
        <v>1</v>
      </c>
      <c r="G18" s="331">
        <v>4</v>
      </c>
      <c r="H18" s="331">
        <v>8</v>
      </c>
      <c r="I18" s="331">
        <v>1</v>
      </c>
      <c r="J18" s="331">
        <v>2</v>
      </c>
      <c r="K18" s="331">
        <v>2</v>
      </c>
      <c r="L18" s="331">
        <v>5</v>
      </c>
      <c r="M18" s="316"/>
      <c r="N18" s="316"/>
      <c r="O18" s="315"/>
      <c r="P18" s="316"/>
      <c r="Q18" s="141"/>
      <c r="R18" s="142"/>
      <c r="S18" s="143"/>
      <c r="T18" s="143"/>
    </row>
    <row r="19" spans="1:20" s="7" customFormat="1" ht="23.25" customHeight="1">
      <c r="A19" s="105" t="s">
        <v>266</v>
      </c>
      <c r="B19" s="325">
        <v>1</v>
      </c>
      <c r="C19" s="332">
        <f t="shared" si="0"/>
        <v>4.5682960255824578E-2</v>
      </c>
      <c r="D19" s="325">
        <v>0</v>
      </c>
      <c r="E19" s="325">
        <v>1</v>
      </c>
      <c r="F19" s="325">
        <v>0</v>
      </c>
      <c r="G19" s="325">
        <v>0</v>
      </c>
      <c r="H19" s="325">
        <v>1</v>
      </c>
      <c r="I19" s="325">
        <v>0</v>
      </c>
      <c r="J19" s="325">
        <v>1</v>
      </c>
      <c r="K19" s="325">
        <v>0</v>
      </c>
      <c r="L19" s="325">
        <v>0</v>
      </c>
      <c r="M19" s="35"/>
      <c r="N19" s="35"/>
      <c r="O19" s="35"/>
      <c r="P19" s="35"/>
      <c r="Q19" s="136"/>
      <c r="R19" s="137"/>
      <c r="S19" s="6"/>
      <c r="T19" s="6"/>
    </row>
    <row r="20" spans="1:20" s="11" customFormat="1" ht="23.25" customHeight="1">
      <c r="A20" s="333" t="s">
        <v>41</v>
      </c>
      <c r="B20" s="334">
        <f>SUM(B10:B19)</f>
        <v>2189</v>
      </c>
      <c r="C20" s="335">
        <f t="shared" si="0"/>
        <v>100</v>
      </c>
      <c r="D20" s="334">
        <f>SUM(D10:D19)</f>
        <v>1041</v>
      </c>
      <c r="E20" s="334">
        <f t="shared" ref="E20:L20" si="1">SUM(E10:E19)</f>
        <v>785</v>
      </c>
      <c r="F20" s="334">
        <f t="shared" si="1"/>
        <v>165</v>
      </c>
      <c r="G20" s="334">
        <f t="shared" si="1"/>
        <v>198</v>
      </c>
      <c r="H20" s="334">
        <f t="shared" si="1"/>
        <v>1785</v>
      </c>
      <c r="I20" s="334">
        <f t="shared" si="1"/>
        <v>404</v>
      </c>
      <c r="J20" s="334">
        <f t="shared" si="1"/>
        <v>986</v>
      </c>
      <c r="K20" s="334">
        <f t="shared" si="1"/>
        <v>784</v>
      </c>
      <c r="L20" s="334">
        <f t="shared" si="1"/>
        <v>419</v>
      </c>
      <c r="M20" s="316"/>
      <c r="N20" s="316"/>
      <c r="O20" s="315"/>
      <c r="P20" s="316"/>
      <c r="Q20" s="141"/>
      <c r="R20" s="142"/>
      <c r="S20" s="143"/>
      <c r="T20" s="143"/>
    </row>
    <row r="21" spans="1:20" s="11" customFormat="1" ht="6.75" customHeight="1">
      <c r="A21" s="336"/>
      <c r="B21" s="336"/>
      <c r="C21" s="336"/>
      <c r="D21" s="118"/>
      <c r="E21" s="118"/>
      <c r="F21" s="118"/>
      <c r="G21" s="118"/>
      <c r="H21" s="118"/>
      <c r="I21" s="157"/>
      <c r="J21" s="118"/>
      <c r="K21" s="118"/>
      <c r="L21" s="118"/>
      <c r="M21" s="118"/>
      <c r="N21" s="118"/>
      <c r="O21" s="315"/>
      <c r="P21" s="316"/>
      <c r="Q21" s="141"/>
      <c r="R21" s="142"/>
      <c r="S21" s="143"/>
      <c r="T21" s="143"/>
    </row>
    <row r="22" spans="1:20" s="10" customFormat="1" ht="15" customHeight="1">
      <c r="A22" s="911" t="s">
        <v>20</v>
      </c>
      <c r="B22" s="911"/>
      <c r="C22" s="49"/>
      <c r="D22" s="48"/>
      <c r="E22" s="48"/>
      <c r="F22" s="48"/>
      <c r="G22" s="48"/>
      <c r="H22" s="912" t="s">
        <v>21</v>
      </c>
      <c r="I22" s="912"/>
      <c r="J22" s="912"/>
      <c r="K22" s="912"/>
      <c r="L22" s="912"/>
      <c r="M22" s="49"/>
      <c r="N22" s="49"/>
      <c r="O22" s="48"/>
      <c r="P22" s="49"/>
      <c r="Q22" s="139"/>
      <c r="R22" s="140"/>
      <c r="S22" s="8"/>
      <c r="T22" s="8"/>
    </row>
  </sheetData>
  <mergeCells count="11">
    <mergeCell ref="A22:B22"/>
    <mergeCell ref="H22:L22"/>
    <mergeCell ref="A3:L3"/>
    <mergeCell ref="A4:L4"/>
    <mergeCell ref="A5:L5"/>
    <mergeCell ref="A7:B7"/>
    <mergeCell ref="A8:A9"/>
    <mergeCell ref="B8:C8"/>
    <mergeCell ref="D8:G8"/>
    <mergeCell ref="H8:I8"/>
    <mergeCell ref="J8:L8"/>
  </mergeCells>
  <printOptions horizontalCentered="1" verticalCentered="1"/>
  <pageMargins left="0.17" right="0.28000000000000003" top="0.53" bottom="0.51" header="0.511811023622047" footer="0.511811023622047"/>
  <pageSetup paperSize="9" scale="94" orientation="landscape" horizontalDpi="4294967295"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0"/>
  <sheetViews>
    <sheetView rightToLeft="1" view="pageBreakPreview" zoomScale="85" zoomScaleNormal="115" zoomScaleSheetLayoutView="85" workbookViewId="0">
      <selection activeCell="F53" sqref="F53"/>
    </sheetView>
  </sheetViews>
  <sheetFormatPr defaultRowHeight="35.1" customHeight="1"/>
  <cols>
    <col min="1" max="1" width="14.28515625" style="77" customWidth="1"/>
    <col min="2" max="3" width="12" style="77" customWidth="1"/>
    <col min="4" max="4" width="15" style="77" customWidth="1"/>
    <col min="5" max="7" width="12.7109375" style="77" customWidth="1"/>
    <col min="8" max="8" width="11.42578125" style="77" customWidth="1"/>
    <col min="9" max="9" width="17.140625" style="77" customWidth="1"/>
    <col min="10" max="11" width="12.7109375" style="77" customWidth="1"/>
    <col min="12" max="17" width="9.140625" style="77"/>
    <col min="18" max="18" width="9.140625" style="78"/>
    <col min="19" max="20" width="9.140625" style="79"/>
    <col min="21" max="16384" width="9.140625" style="12"/>
  </cols>
  <sheetData>
    <row r="1" spans="1:20" ht="8.25" customHeight="1"/>
    <row r="2" spans="1:20" ht="8.25" customHeight="1"/>
    <row r="3" spans="1:20" ht="46.5" customHeight="1"/>
    <row r="4" spans="1:20" s="13" customFormat="1" ht="24.95" customHeight="1">
      <c r="A4" s="80" t="s">
        <v>70</v>
      </c>
      <c r="B4" s="80"/>
      <c r="C4" s="80"/>
      <c r="D4" s="80"/>
      <c r="E4" s="80"/>
      <c r="F4" s="80"/>
      <c r="G4" s="80"/>
      <c r="H4" s="80"/>
      <c r="I4" s="80"/>
      <c r="J4" s="80"/>
      <c r="K4" s="80"/>
      <c r="L4" s="74"/>
      <c r="M4" s="74"/>
      <c r="N4" s="74"/>
      <c r="O4" s="74"/>
      <c r="P4" s="74"/>
      <c r="Q4" s="74"/>
      <c r="R4" s="75"/>
      <c r="S4" s="76"/>
      <c r="T4" s="76"/>
    </row>
    <row r="5" spans="1:20" s="14" customFormat="1" ht="15" customHeight="1">
      <c r="A5" s="80" t="s">
        <v>71</v>
      </c>
      <c r="B5" s="80"/>
      <c r="C5" s="80"/>
      <c r="D5" s="80"/>
      <c r="E5" s="80"/>
      <c r="F5" s="80"/>
      <c r="G5" s="80"/>
      <c r="H5" s="80"/>
      <c r="I5" s="80"/>
      <c r="J5" s="80"/>
      <c r="K5" s="80"/>
      <c r="L5" s="74"/>
      <c r="M5" s="74"/>
      <c r="N5" s="74"/>
      <c r="O5" s="74"/>
      <c r="P5" s="74"/>
      <c r="Q5" s="74"/>
      <c r="R5" s="75"/>
      <c r="S5" s="76"/>
      <c r="T5" s="76"/>
    </row>
    <row r="6" spans="1:20" s="14" customFormat="1" ht="24.95" customHeight="1">
      <c r="A6" s="80" t="s">
        <v>2</v>
      </c>
      <c r="B6" s="80"/>
      <c r="C6" s="80"/>
      <c r="D6" s="80"/>
      <c r="E6" s="80"/>
      <c r="F6" s="80"/>
      <c r="G6" s="80"/>
      <c r="H6" s="80"/>
      <c r="I6" s="80"/>
      <c r="J6" s="80"/>
      <c r="K6" s="80"/>
      <c r="L6" s="74"/>
      <c r="M6" s="74"/>
      <c r="N6" s="74"/>
      <c r="O6" s="74"/>
      <c r="P6" s="74"/>
      <c r="Q6" s="74"/>
      <c r="R6" s="75"/>
      <c r="S6" s="76"/>
      <c r="T6" s="76"/>
    </row>
    <row r="7" spans="1:20" s="14" customFormat="1" ht="9.75" customHeight="1">
      <c r="A7" s="74"/>
      <c r="B7" s="74"/>
      <c r="C7" s="74"/>
      <c r="D7" s="74"/>
      <c r="E7" s="74"/>
      <c r="F7" s="74"/>
      <c r="G7" s="74"/>
      <c r="H7" s="74"/>
      <c r="I7" s="74"/>
      <c r="J7" s="74"/>
      <c r="K7" s="74"/>
      <c r="L7" s="74"/>
      <c r="M7" s="74"/>
      <c r="N7" s="74"/>
      <c r="O7" s="74"/>
      <c r="P7" s="74"/>
      <c r="Q7" s="74"/>
      <c r="R7" s="75"/>
      <c r="S7" s="76"/>
      <c r="T7" s="76"/>
    </row>
    <row r="8" spans="1:20" s="14" customFormat="1" ht="24.95" customHeight="1">
      <c r="A8" s="924" t="s">
        <v>72</v>
      </c>
      <c r="B8" s="924"/>
      <c r="C8" s="924"/>
      <c r="D8" s="74"/>
      <c r="E8" s="74"/>
      <c r="F8" s="74"/>
      <c r="G8" s="74"/>
      <c r="H8" s="74"/>
      <c r="I8" s="74"/>
      <c r="J8" s="74"/>
      <c r="K8" s="74"/>
      <c r="L8" s="74"/>
      <c r="M8" s="74"/>
      <c r="N8" s="74"/>
      <c r="O8" s="74"/>
      <c r="P8" s="74"/>
      <c r="Q8" s="74"/>
      <c r="R8" s="75"/>
      <c r="S8" s="76"/>
      <c r="T8" s="76"/>
    </row>
    <row r="9" spans="1:20" s="15" customFormat="1" ht="34.5" customHeight="1">
      <c r="A9" s="81"/>
      <c r="B9" s="82" t="s">
        <v>73</v>
      </c>
      <c r="C9" s="82"/>
      <c r="D9" s="82"/>
      <c r="E9" s="82"/>
      <c r="F9" s="82"/>
      <c r="G9" s="82" t="s">
        <v>74</v>
      </c>
      <c r="H9" s="82"/>
      <c r="I9" s="82"/>
      <c r="J9" s="82"/>
      <c r="K9" s="83"/>
      <c r="L9" s="77"/>
      <c r="M9" s="77"/>
      <c r="N9" s="77"/>
      <c r="O9" s="77"/>
      <c r="P9" s="77"/>
      <c r="Q9" s="77"/>
      <c r="R9" s="78"/>
      <c r="S9" s="79"/>
      <c r="T9" s="79"/>
    </row>
    <row r="10" spans="1:20" s="16" customFormat="1" ht="24.75" customHeight="1">
      <c r="A10" s="84" t="s">
        <v>75</v>
      </c>
      <c r="B10" s="925" t="s">
        <v>147</v>
      </c>
      <c r="C10" s="925" t="s">
        <v>76</v>
      </c>
      <c r="D10" s="82" t="s">
        <v>77</v>
      </c>
      <c r="E10" s="82"/>
      <c r="F10" s="82"/>
      <c r="G10" s="925" t="s">
        <v>147</v>
      </c>
      <c r="H10" s="925" t="s">
        <v>76</v>
      </c>
      <c r="I10" s="82" t="s">
        <v>77</v>
      </c>
      <c r="J10" s="160"/>
      <c r="K10" s="161"/>
      <c r="L10" s="77"/>
      <c r="M10" s="77"/>
      <c r="N10" s="77"/>
      <c r="O10" s="77"/>
      <c r="P10" s="77"/>
      <c r="Q10" s="77"/>
      <c r="R10" s="78"/>
      <c r="S10" s="79"/>
      <c r="T10" s="79"/>
    </row>
    <row r="11" spans="1:20" s="16" customFormat="1" ht="24" customHeight="1">
      <c r="A11" s="84" t="s">
        <v>78</v>
      </c>
      <c r="B11" s="926"/>
      <c r="C11" s="926"/>
      <c r="D11" s="162" t="s">
        <v>79</v>
      </c>
      <c r="E11" s="162" t="s">
        <v>80</v>
      </c>
      <c r="F11" s="162" t="s">
        <v>81</v>
      </c>
      <c r="G11" s="926"/>
      <c r="H11" s="926"/>
      <c r="I11" s="162" t="s">
        <v>79</v>
      </c>
      <c r="J11" s="162" t="s">
        <v>80</v>
      </c>
      <c r="K11" s="163" t="s">
        <v>81</v>
      </c>
      <c r="L11" s="77"/>
      <c r="M11" s="77"/>
      <c r="N11" s="77"/>
      <c r="O11" s="77"/>
      <c r="P11" s="77"/>
      <c r="Q11" s="77"/>
      <c r="R11" s="78"/>
      <c r="S11" s="79"/>
      <c r="T11" s="79"/>
    </row>
    <row r="12" spans="1:20" s="16" customFormat="1" ht="22.5" customHeight="1">
      <c r="A12" s="85"/>
      <c r="B12" s="927"/>
      <c r="C12" s="927"/>
      <c r="D12" s="164" t="s">
        <v>82</v>
      </c>
      <c r="E12" s="164" t="s">
        <v>83</v>
      </c>
      <c r="F12" s="164" t="s">
        <v>42</v>
      </c>
      <c r="G12" s="927"/>
      <c r="H12" s="927"/>
      <c r="I12" s="164" t="s">
        <v>82</v>
      </c>
      <c r="J12" s="164" t="s">
        <v>83</v>
      </c>
      <c r="K12" s="165" t="s">
        <v>42</v>
      </c>
      <c r="L12" s="77"/>
      <c r="M12" s="77"/>
      <c r="N12" s="77"/>
      <c r="O12" s="77"/>
      <c r="P12" s="77"/>
      <c r="Q12" s="77"/>
      <c r="R12" s="78"/>
      <c r="S12" s="79"/>
      <c r="T12" s="79"/>
    </row>
    <row r="13" spans="1:20" s="17" customFormat="1" ht="70.5" customHeight="1">
      <c r="A13" s="86">
        <v>2014</v>
      </c>
      <c r="B13" s="87">
        <v>347</v>
      </c>
      <c r="C13" s="87">
        <v>2</v>
      </c>
      <c r="D13" s="87">
        <v>12</v>
      </c>
      <c r="E13" s="87">
        <v>15</v>
      </c>
      <c r="F13" s="86">
        <v>29</v>
      </c>
      <c r="G13" s="87">
        <v>132</v>
      </c>
      <c r="H13" s="87">
        <v>3</v>
      </c>
      <c r="I13" s="87">
        <v>23</v>
      </c>
      <c r="J13" s="87">
        <v>6</v>
      </c>
      <c r="K13" s="86">
        <v>32</v>
      </c>
      <c r="L13" s="88"/>
      <c r="M13" s="88"/>
      <c r="N13" s="88"/>
      <c r="O13" s="88"/>
      <c r="P13" s="88"/>
      <c r="Q13" s="88"/>
      <c r="R13" s="89"/>
      <c r="S13" s="90"/>
      <c r="T13" s="90"/>
    </row>
    <row r="14" spans="1:20" s="18" customFormat="1" ht="70.5" customHeight="1">
      <c r="A14" s="91">
        <v>2015</v>
      </c>
      <c r="B14" s="92">
        <v>424</v>
      </c>
      <c r="C14" s="92">
        <v>7</v>
      </c>
      <c r="D14" s="92">
        <v>13</v>
      </c>
      <c r="E14" s="92">
        <v>22</v>
      </c>
      <c r="F14" s="91">
        <v>35</v>
      </c>
      <c r="G14" s="92">
        <v>164</v>
      </c>
      <c r="H14" s="92">
        <v>4</v>
      </c>
      <c r="I14" s="92">
        <v>13</v>
      </c>
      <c r="J14" s="92">
        <v>14</v>
      </c>
      <c r="K14" s="91">
        <v>31</v>
      </c>
      <c r="L14" s="88"/>
      <c r="M14" s="88"/>
      <c r="N14" s="88"/>
      <c r="O14" s="88"/>
      <c r="P14" s="88"/>
      <c r="Q14" s="88"/>
      <c r="R14" s="93"/>
      <c r="S14" s="94"/>
      <c r="T14" s="94"/>
    </row>
    <row r="15" spans="1:20" s="16" customFormat="1" ht="70.5" customHeight="1">
      <c r="A15" s="95">
        <v>2016</v>
      </c>
      <c r="B15" s="96">
        <v>486</v>
      </c>
      <c r="C15" s="96">
        <v>4</v>
      </c>
      <c r="D15" s="96">
        <v>9</v>
      </c>
      <c r="E15" s="96">
        <v>16</v>
      </c>
      <c r="F15" s="95">
        <v>25</v>
      </c>
      <c r="G15" s="96">
        <v>144</v>
      </c>
      <c r="H15" s="96">
        <v>2</v>
      </c>
      <c r="I15" s="96">
        <v>29</v>
      </c>
      <c r="J15" s="96">
        <v>13</v>
      </c>
      <c r="K15" s="95">
        <v>42</v>
      </c>
      <c r="L15" s="77"/>
      <c r="M15" s="77"/>
      <c r="N15" s="77"/>
      <c r="O15" s="77"/>
      <c r="P15" s="77"/>
      <c r="Q15" s="77"/>
      <c r="R15" s="78"/>
      <c r="S15" s="79"/>
      <c r="T15" s="79"/>
    </row>
    <row r="16" spans="1:20" s="16" customFormat="1" ht="9" customHeight="1">
      <c r="A16" s="97"/>
      <c r="B16" s="98"/>
      <c r="C16" s="98"/>
      <c r="D16" s="98"/>
      <c r="E16" s="98"/>
      <c r="F16" s="99"/>
      <c r="G16" s="98"/>
      <c r="H16" s="98"/>
      <c r="I16" s="98"/>
      <c r="J16" s="98"/>
      <c r="K16" s="99"/>
      <c r="L16" s="77"/>
      <c r="M16" s="77"/>
      <c r="N16" s="77"/>
      <c r="O16" s="77"/>
      <c r="P16" s="77"/>
      <c r="Q16" s="77"/>
      <c r="R16" s="78"/>
      <c r="S16" s="79"/>
      <c r="T16" s="79"/>
    </row>
    <row r="17" spans="1:20" s="19" customFormat="1" ht="15" customHeight="1">
      <c r="A17" s="928" t="s">
        <v>84</v>
      </c>
      <c r="B17" s="928"/>
      <c r="C17" s="928"/>
      <c r="D17" s="70"/>
      <c r="E17" s="70"/>
      <c r="F17" s="70"/>
      <c r="G17" s="70"/>
      <c r="H17" s="70"/>
      <c r="I17" s="923" t="s">
        <v>85</v>
      </c>
      <c r="J17" s="923"/>
      <c r="K17" s="923"/>
      <c r="L17" s="70"/>
      <c r="M17" s="70"/>
      <c r="N17" s="70"/>
      <c r="O17" s="70"/>
      <c r="P17" s="70"/>
      <c r="Q17" s="70"/>
      <c r="R17" s="72"/>
      <c r="S17" s="73"/>
      <c r="T17" s="73"/>
    </row>
    <row r="18" spans="1:20" s="16" customFormat="1" ht="35.1" customHeight="1">
      <c r="A18" s="77"/>
      <c r="B18" s="77"/>
      <c r="C18" s="77"/>
      <c r="D18" s="77"/>
      <c r="E18" s="77"/>
      <c r="F18" s="77"/>
      <c r="G18" s="77"/>
      <c r="H18" s="77"/>
      <c r="I18" s="77"/>
      <c r="J18" s="77"/>
      <c r="K18" s="77"/>
      <c r="L18" s="77"/>
      <c r="M18" s="77"/>
      <c r="N18" s="77"/>
      <c r="O18" s="77"/>
      <c r="P18" s="77"/>
      <c r="Q18" s="77"/>
      <c r="R18" s="78"/>
      <c r="S18" s="79"/>
      <c r="T18" s="79"/>
    </row>
    <row r="19" spans="1:20" s="16" customFormat="1" ht="35.1" customHeight="1">
      <c r="A19" s="77"/>
      <c r="B19" s="77"/>
      <c r="C19" s="77"/>
      <c r="D19" s="77"/>
      <c r="E19" s="77"/>
      <c r="F19" s="77"/>
      <c r="G19" s="77"/>
      <c r="H19" s="77"/>
      <c r="I19" s="77"/>
      <c r="J19" s="77"/>
      <c r="K19" s="77"/>
      <c r="L19" s="77"/>
      <c r="M19" s="77"/>
      <c r="N19" s="77"/>
      <c r="O19" s="77"/>
      <c r="P19" s="77"/>
      <c r="Q19" s="77"/>
      <c r="R19" s="78"/>
      <c r="S19" s="79"/>
      <c r="T19" s="79"/>
    </row>
    <row r="20" spans="1:20" s="16" customFormat="1" ht="35.1" customHeight="1">
      <c r="A20" s="77"/>
      <c r="B20" s="77"/>
      <c r="C20" s="77"/>
      <c r="D20" s="77"/>
      <c r="E20" s="77"/>
      <c r="F20" s="77"/>
      <c r="G20" s="77"/>
      <c r="H20" s="77"/>
      <c r="I20" s="77"/>
      <c r="J20" s="77"/>
      <c r="K20" s="77"/>
      <c r="L20" s="77"/>
      <c r="M20" s="77"/>
      <c r="N20" s="77"/>
      <c r="O20" s="77"/>
      <c r="P20" s="77"/>
      <c r="Q20" s="77"/>
      <c r="R20" s="78"/>
      <c r="S20" s="79"/>
      <c r="T20" s="79"/>
    </row>
    <row r="21" spans="1:20" s="16" customFormat="1" ht="35.1" customHeight="1">
      <c r="A21" s="77"/>
      <c r="B21" s="77"/>
      <c r="C21" s="77"/>
      <c r="D21" s="77"/>
      <c r="E21" s="77"/>
      <c r="F21" s="77"/>
      <c r="G21" s="77"/>
      <c r="H21" s="77"/>
      <c r="I21" s="77"/>
      <c r="J21" s="77"/>
      <c r="K21" s="77"/>
      <c r="L21" s="77"/>
      <c r="M21" s="77"/>
      <c r="N21" s="77"/>
      <c r="O21" s="77"/>
      <c r="P21" s="77"/>
      <c r="Q21" s="77"/>
      <c r="R21" s="78"/>
      <c r="S21" s="79"/>
      <c r="T21" s="79"/>
    </row>
    <row r="22" spans="1:20" s="16" customFormat="1" ht="35.1" customHeight="1">
      <c r="A22" s="77"/>
      <c r="B22" s="77"/>
      <c r="C22" s="77"/>
      <c r="D22" s="77"/>
      <c r="E22" s="77"/>
      <c r="F22" s="77"/>
      <c r="G22" s="77"/>
      <c r="H22" s="77"/>
      <c r="I22" s="77"/>
      <c r="J22" s="77"/>
      <c r="K22" s="77"/>
      <c r="L22" s="77"/>
      <c r="M22" s="77"/>
      <c r="N22" s="77"/>
      <c r="O22" s="77"/>
      <c r="P22" s="77"/>
      <c r="Q22" s="77"/>
      <c r="R22" s="78"/>
      <c r="S22" s="79"/>
      <c r="T22" s="79"/>
    </row>
    <row r="23" spans="1:20" s="16" customFormat="1" ht="35.1" customHeight="1">
      <c r="A23" s="77"/>
      <c r="B23" s="77"/>
      <c r="C23" s="77"/>
      <c r="D23" s="77"/>
      <c r="E23" s="77"/>
      <c r="F23" s="77"/>
      <c r="G23" s="77"/>
      <c r="H23" s="77"/>
      <c r="I23" s="77"/>
      <c r="J23" s="77"/>
      <c r="K23" s="77"/>
      <c r="L23" s="77"/>
      <c r="M23" s="77"/>
      <c r="N23" s="77"/>
      <c r="O23" s="77"/>
      <c r="P23" s="77"/>
      <c r="Q23" s="77"/>
      <c r="R23" s="78"/>
      <c r="S23" s="79"/>
      <c r="T23" s="79"/>
    </row>
    <row r="24" spans="1:20" s="16" customFormat="1" ht="35.1" customHeight="1">
      <c r="A24" s="77"/>
      <c r="B24" s="77"/>
      <c r="C24" s="77"/>
      <c r="D24" s="77"/>
      <c r="E24" s="77"/>
      <c r="F24" s="77"/>
      <c r="G24" s="77"/>
      <c r="H24" s="77"/>
      <c r="I24" s="77"/>
      <c r="J24" s="77"/>
      <c r="K24" s="77"/>
      <c r="L24" s="77"/>
      <c r="M24" s="77"/>
      <c r="N24" s="77"/>
      <c r="O24" s="77"/>
      <c r="P24" s="77"/>
      <c r="Q24" s="77"/>
      <c r="R24" s="78"/>
      <c r="S24" s="79"/>
      <c r="T24" s="79"/>
    </row>
    <row r="25" spans="1:20" s="16" customFormat="1" ht="35.1" customHeight="1">
      <c r="A25" s="77"/>
      <c r="B25" s="77"/>
      <c r="C25" s="77"/>
      <c r="D25" s="77"/>
      <c r="E25" s="77"/>
      <c r="F25" s="77"/>
      <c r="G25" s="77"/>
      <c r="H25" s="77"/>
      <c r="I25" s="77"/>
      <c r="J25" s="77"/>
      <c r="K25" s="77"/>
      <c r="L25" s="77"/>
      <c r="M25" s="77"/>
      <c r="N25" s="77"/>
      <c r="O25" s="77"/>
      <c r="P25" s="77"/>
      <c r="Q25" s="77"/>
      <c r="R25" s="78"/>
      <c r="S25" s="79"/>
      <c r="T25" s="79"/>
    </row>
    <row r="26" spans="1:20" s="16" customFormat="1" ht="35.1" customHeight="1">
      <c r="A26" s="77"/>
      <c r="B26" s="77"/>
      <c r="C26" s="77"/>
      <c r="D26" s="77"/>
      <c r="E26" s="77"/>
      <c r="F26" s="77"/>
      <c r="G26" s="77"/>
      <c r="H26" s="77"/>
      <c r="I26" s="77"/>
      <c r="J26" s="77"/>
      <c r="K26" s="77"/>
      <c r="L26" s="77"/>
      <c r="M26" s="77"/>
      <c r="N26" s="77"/>
      <c r="O26" s="77"/>
      <c r="P26" s="77"/>
      <c r="Q26" s="77"/>
      <c r="R26" s="78"/>
      <c r="S26" s="79"/>
      <c r="T26" s="79"/>
    </row>
    <row r="27" spans="1:20" s="16" customFormat="1" ht="35.1" customHeight="1">
      <c r="A27" s="77"/>
      <c r="B27" s="77"/>
      <c r="C27" s="77"/>
      <c r="D27" s="77"/>
      <c r="E27" s="77"/>
      <c r="F27" s="77"/>
      <c r="G27" s="77"/>
      <c r="H27" s="77"/>
      <c r="I27" s="77"/>
      <c r="J27" s="77"/>
      <c r="K27" s="77"/>
      <c r="L27" s="77"/>
      <c r="M27" s="77"/>
      <c r="N27" s="77"/>
      <c r="O27" s="77"/>
      <c r="P27" s="77"/>
      <c r="Q27" s="77"/>
      <c r="R27" s="78"/>
      <c r="S27" s="79"/>
      <c r="T27" s="79"/>
    </row>
    <row r="28" spans="1:20" s="16" customFormat="1" ht="35.1" customHeight="1">
      <c r="A28" s="77"/>
      <c r="B28" s="77"/>
      <c r="C28" s="77"/>
      <c r="D28" s="77"/>
      <c r="E28" s="77"/>
      <c r="F28" s="77"/>
      <c r="G28" s="77"/>
      <c r="H28" s="77"/>
      <c r="I28" s="77"/>
      <c r="J28" s="77"/>
      <c r="K28" s="77"/>
      <c r="L28" s="77"/>
      <c r="M28" s="77"/>
      <c r="N28" s="77"/>
      <c r="O28" s="77"/>
      <c r="P28" s="77"/>
      <c r="Q28" s="77"/>
      <c r="R28" s="78"/>
      <c r="S28" s="79"/>
      <c r="T28" s="79"/>
    </row>
    <row r="29" spans="1:20" s="16" customFormat="1" ht="35.1" customHeight="1">
      <c r="A29" s="77"/>
      <c r="B29" s="77"/>
      <c r="C29" s="77"/>
      <c r="D29" s="77"/>
      <c r="E29" s="77"/>
      <c r="F29" s="77"/>
      <c r="G29" s="77"/>
      <c r="H29" s="77"/>
      <c r="I29" s="77"/>
      <c r="J29" s="77"/>
      <c r="K29" s="77"/>
      <c r="L29" s="77"/>
      <c r="M29" s="77"/>
      <c r="N29" s="77"/>
      <c r="O29" s="77"/>
      <c r="P29" s="77"/>
      <c r="Q29" s="77"/>
      <c r="R29" s="78"/>
      <c r="S29" s="79"/>
      <c r="T29" s="79"/>
    </row>
    <row r="30" spans="1:20" s="16" customFormat="1" ht="35.1" customHeight="1">
      <c r="A30" s="77"/>
      <c r="B30" s="77"/>
      <c r="C30" s="77"/>
      <c r="D30" s="77"/>
      <c r="E30" s="77"/>
      <c r="F30" s="77"/>
      <c r="G30" s="77"/>
      <c r="H30" s="77"/>
      <c r="I30" s="77"/>
      <c r="J30" s="77"/>
      <c r="K30" s="77"/>
      <c r="L30" s="77"/>
      <c r="M30" s="77"/>
      <c r="N30" s="77"/>
      <c r="O30" s="77"/>
      <c r="P30" s="77"/>
      <c r="Q30" s="77"/>
      <c r="R30" s="78"/>
      <c r="S30" s="79"/>
      <c r="T30" s="79"/>
    </row>
  </sheetData>
  <mergeCells count="7">
    <mergeCell ref="I17:K17"/>
    <mergeCell ref="A8:C8"/>
    <mergeCell ref="B10:B12"/>
    <mergeCell ref="C10:C12"/>
    <mergeCell ref="G10:G12"/>
    <mergeCell ref="H10:H12"/>
    <mergeCell ref="A17:C17"/>
  </mergeCells>
  <printOptions horizontalCentered="1" verticalCentered="1"/>
  <pageMargins left="0.25" right="0.25" top="0.15" bottom="0.5" header="0" footer="0.25"/>
  <pageSetup paperSize="9" orientation="landscape" horizontalDpi="4294967294"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2"/>
  <sheetViews>
    <sheetView rightToLeft="1" view="pageBreakPreview" zoomScale="90" zoomScaleNormal="75" zoomScaleSheetLayoutView="90" workbookViewId="0">
      <selection activeCell="F53" sqref="F53"/>
    </sheetView>
  </sheetViews>
  <sheetFormatPr defaultColWidth="7.85546875" defaultRowHeight="20.100000000000001" customHeight="1"/>
  <cols>
    <col min="1" max="1" width="28.28515625" style="172" customWidth="1"/>
    <col min="2" max="4" width="26.42578125" style="172" customWidth="1"/>
    <col min="5" max="5" width="34.5703125" style="172" customWidth="1"/>
    <col min="6" max="17" width="7.85546875" style="173"/>
    <col min="18" max="18" width="7.85546875" style="174"/>
    <col min="19" max="20" width="7.85546875" style="175"/>
    <col min="21" max="16384" width="7.85546875" style="179"/>
  </cols>
  <sheetData>
    <row r="1" spans="1:20" s="169" customFormat="1" ht="9.75" customHeight="1">
      <c r="A1" s="166"/>
      <c r="B1" s="166"/>
      <c r="C1" s="166"/>
      <c r="D1" s="166"/>
      <c r="E1" s="166"/>
      <c r="F1" s="134"/>
      <c r="G1" s="134"/>
      <c r="H1" s="134"/>
      <c r="I1" s="134"/>
      <c r="J1" s="134"/>
      <c r="K1" s="134"/>
      <c r="L1" s="134"/>
      <c r="M1" s="134"/>
      <c r="N1" s="134"/>
      <c r="O1" s="134"/>
      <c r="P1" s="134"/>
      <c r="Q1" s="134"/>
      <c r="R1" s="167"/>
      <c r="S1" s="168"/>
      <c r="T1" s="168"/>
    </row>
    <row r="2" spans="1:20" s="169" customFormat="1" ht="31.5" customHeight="1">
      <c r="A2" s="166"/>
      <c r="B2" s="166"/>
      <c r="C2" s="166"/>
      <c r="D2" s="166"/>
      <c r="E2" s="166"/>
      <c r="F2" s="134"/>
      <c r="G2" s="134"/>
      <c r="H2" s="134"/>
      <c r="I2" s="134"/>
      <c r="J2" s="134"/>
      <c r="K2" s="134"/>
      <c r="L2" s="134"/>
      <c r="M2" s="134"/>
      <c r="N2" s="134"/>
      <c r="O2" s="134"/>
      <c r="P2" s="134"/>
      <c r="Q2" s="134"/>
      <c r="R2" s="167"/>
      <c r="S2" s="168"/>
      <c r="T2" s="168"/>
    </row>
    <row r="3" spans="1:20" s="170" customFormat="1" ht="21" customHeight="1">
      <c r="A3" s="194" t="s">
        <v>86</v>
      </c>
      <c r="B3" s="194"/>
      <c r="C3" s="194"/>
      <c r="D3" s="194"/>
      <c r="E3" s="194"/>
      <c r="F3" s="134"/>
      <c r="G3" s="134"/>
      <c r="H3" s="134"/>
      <c r="I3" s="134"/>
      <c r="J3" s="134"/>
      <c r="K3" s="134"/>
      <c r="L3" s="134"/>
      <c r="M3" s="134"/>
      <c r="N3" s="134"/>
      <c r="O3" s="134"/>
      <c r="P3" s="134"/>
      <c r="Q3" s="134"/>
      <c r="R3" s="167"/>
      <c r="S3" s="168"/>
      <c r="T3" s="168"/>
    </row>
    <row r="4" spans="1:20" s="171" customFormat="1" ht="21" customHeight="1">
      <c r="A4" s="194" t="s">
        <v>87</v>
      </c>
      <c r="B4" s="194"/>
      <c r="C4" s="194"/>
      <c r="D4" s="194"/>
      <c r="E4" s="194"/>
      <c r="F4" s="134"/>
      <c r="G4" s="134"/>
      <c r="H4" s="134"/>
      <c r="I4" s="134"/>
      <c r="J4" s="134"/>
      <c r="K4" s="134"/>
      <c r="L4" s="134"/>
      <c r="M4" s="134"/>
      <c r="N4" s="134"/>
      <c r="O4" s="134"/>
      <c r="P4" s="134"/>
      <c r="Q4" s="134"/>
      <c r="R4" s="167"/>
      <c r="S4" s="168"/>
      <c r="T4" s="168"/>
    </row>
    <row r="5" spans="1:20" s="171" customFormat="1" ht="20.25" customHeight="1">
      <c r="A5" s="194" t="s">
        <v>2</v>
      </c>
      <c r="B5" s="194"/>
      <c r="C5" s="194"/>
      <c r="D5" s="194"/>
      <c r="E5" s="194"/>
      <c r="F5" s="134"/>
      <c r="G5" s="134"/>
      <c r="H5" s="134"/>
      <c r="I5" s="134"/>
      <c r="J5" s="134"/>
      <c r="K5" s="134"/>
      <c r="L5" s="134"/>
      <c r="M5" s="134"/>
      <c r="N5" s="134"/>
      <c r="O5" s="134"/>
      <c r="P5" s="134"/>
      <c r="Q5" s="134"/>
      <c r="R5" s="167"/>
      <c r="S5" s="168"/>
      <c r="T5" s="168"/>
    </row>
    <row r="6" spans="1:20" s="176" customFormat="1" ht="4.5" hidden="1" customHeight="1">
      <c r="A6" s="195"/>
      <c r="B6" s="195"/>
      <c r="C6" s="195"/>
      <c r="D6" s="195"/>
      <c r="E6" s="195"/>
      <c r="F6" s="173"/>
      <c r="G6" s="173"/>
      <c r="H6" s="173"/>
      <c r="I6" s="173"/>
      <c r="J6" s="173"/>
      <c r="K6" s="173"/>
      <c r="L6" s="173"/>
      <c r="M6" s="173"/>
      <c r="N6" s="173"/>
      <c r="O6" s="173"/>
      <c r="P6" s="173"/>
      <c r="Q6" s="173"/>
      <c r="R6" s="174"/>
      <c r="S6" s="175"/>
      <c r="T6" s="175"/>
    </row>
    <row r="7" spans="1:20" s="176" customFormat="1" ht="24.95" customHeight="1">
      <c r="A7" s="196" t="s">
        <v>88</v>
      </c>
      <c r="B7" s="195"/>
      <c r="C7" s="195"/>
      <c r="D7" s="195"/>
      <c r="E7" s="197"/>
      <c r="F7" s="173"/>
      <c r="G7" s="173"/>
      <c r="H7" s="173"/>
      <c r="I7" s="173"/>
      <c r="J7" s="173"/>
      <c r="K7" s="173"/>
      <c r="L7" s="173"/>
      <c r="M7" s="173"/>
      <c r="N7" s="173"/>
      <c r="O7" s="173"/>
      <c r="P7" s="173"/>
      <c r="Q7" s="173"/>
      <c r="R7" s="174"/>
      <c r="S7" s="175"/>
      <c r="T7" s="175"/>
    </row>
    <row r="8" spans="1:20" s="177" customFormat="1" ht="35.25" customHeight="1">
      <c r="A8" s="198" t="s">
        <v>75</v>
      </c>
      <c r="B8" s="199">
        <v>2014</v>
      </c>
      <c r="C8" s="199">
        <v>2015</v>
      </c>
      <c r="D8" s="199">
        <v>2016</v>
      </c>
      <c r="E8" s="200" t="s">
        <v>78</v>
      </c>
      <c r="F8" s="173"/>
      <c r="G8" s="173"/>
      <c r="H8" s="173"/>
      <c r="I8" s="173"/>
      <c r="J8" s="173"/>
      <c r="K8" s="173"/>
      <c r="L8" s="173"/>
      <c r="M8" s="173"/>
      <c r="N8" s="173"/>
      <c r="O8" s="173"/>
      <c r="P8" s="173"/>
      <c r="Q8" s="173"/>
      <c r="R8" s="174"/>
      <c r="S8" s="175"/>
      <c r="T8" s="175"/>
    </row>
    <row r="9" spans="1:20" s="176" customFormat="1" ht="27" customHeight="1">
      <c r="A9" s="201" t="s">
        <v>89</v>
      </c>
      <c r="B9" s="202">
        <v>160</v>
      </c>
      <c r="C9" s="202">
        <v>107</v>
      </c>
      <c r="D9" s="202">
        <v>117</v>
      </c>
      <c r="E9" s="203" t="s">
        <v>90</v>
      </c>
      <c r="F9" s="178"/>
      <c r="G9" s="173"/>
      <c r="H9" s="173"/>
      <c r="I9" s="173"/>
      <c r="J9" s="173"/>
      <c r="K9" s="173"/>
      <c r="L9" s="173"/>
      <c r="M9" s="173"/>
      <c r="N9" s="173"/>
      <c r="O9" s="173"/>
      <c r="P9" s="173"/>
      <c r="Q9" s="173"/>
      <c r="R9" s="174"/>
      <c r="S9" s="175"/>
      <c r="T9" s="175"/>
    </row>
    <row r="10" spans="1:20" s="176" customFormat="1" ht="27" customHeight="1">
      <c r="A10" s="204" t="s">
        <v>91</v>
      </c>
      <c r="B10" s="205" t="s">
        <v>92</v>
      </c>
      <c r="C10" s="205">
        <v>81</v>
      </c>
      <c r="D10" s="205">
        <v>98</v>
      </c>
      <c r="E10" s="206" t="s">
        <v>93</v>
      </c>
      <c r="F10" s="178"/>
      <c r="G10" s="173"/>
      <c r="H10" s="173"/>
      <c r="I10" s="173"/>
      <c r="J10" s="173"/>
      <c r="K10" s="173"/>
      <c r="L10" s="173"/>
      <c r="M10" s="173"/>
      <c r="N10" s="173"/>
      <c r="O10" s="173"/>
      <c r="P10" s="173"/>
      <c r="Q10" s="173"/>
      <c r="R10" s="174"/>
      <c r="S10" s="175"/>
      <c r="T10" s="175"/>
    </row>
    <row r="11" spans="1:20" s="220" customFormat="1" ht="27" customHeight="1">
      <c r="A11" s="213" t="s">
        <v>94</v>
      </c>
      <c r="B11" s="214">
        <v>133</v>
      </c>
      <c r="C11" s="214">
        <v>140</v>
      </c>
      <c r="D11" s="214">
        <v>172</v>
      </c>
      <c r="E11" s="215" t="s">
        <v>95</v>
      </c>
      <c r="F11" s="221"/>
      <c r="G11" s="217"/>
      <c r="H11" s="217"/>
      <c r="I11" s="217"/>
      <c r="J11" s="217"/>
      <c r="K11" s="217"/>
      <c r="L11" s="217"/>
      <c r="M11" s="217"/>
      <c r="N11" s="217"/>
      <c r="O11" s="217"/>
      <c r="P11" s="217"/>
      <c r="Q11" s="217"/>
      <c r="R11" s="218"/>
      <c r="S11" s="219"/>
      <c r="T11" s="219"/>
    </row>
    <row r="12" spans="1:20" s="176" customFormat="1" ht="27" customHeight="1">
      <c r="A12" s="204" t="s">
        <v>96</v>
      </c>
      <c r="B12" s="205">
        <v>10</v>
      </c>
      <c r="C12" s="205">
        <v>11</v>
      </c>
      <c r="D12" s="205">
        <v>22</v>
      </c>
      <c r="E12" s="206" t="s">
        <v>97</v>
      </c>
      <c r="F12" s="178"/>
      <c r="G12" s="173"/>
      <c r="H12" s="173"/>
      <c r="I12" s="173"/>
      <c r="J12" s="173"/>
      <c r="K12" s="173"/>
      <c r="L12" s="173"/>
      <c r="M12" s="173"/>
      <c r="N12" s="173"/>
      <c r="O12" s="173"/>
      <c r="P12" s="173"/>
      <c r="Q12" s="173"/>
      <c r="R12" s="174"/>
      <c r="S12" s="175"/>
      <c r="T12" s="175"/>
    </row>
    <row r="13" spans="1:20" s="220" customFormat="1" ht="27" customHeight="1">
      <c r="A13" s="213" t="s">
        <v>98</v>
      </c>
      <c r="B13" s="214">
        <v>15</v>
      </c>
      <c r="C13" s="214">
        <v>13</v>
      </c>
      <c r="D13" s="214">
        <v>11</v>
      </c>
      <c r="E13" s="215" t="s">
        <v>99</v>
      </c>
      <c r="F13" s="221"/>
      <c r="G13" s="217"/>
      <c r="H13" s="217"/>
      <c r="I13" s="217"/>
      <c r="J13" s="217"/>
      <c r="K13" s="217"/>
      <c r="L13" s="217"/>
      <c r="M13" s="217"/>
      <c r="N13" s="217"/>
      <c r="O13" s="217"/>
      <c r="P13" s="217"/>
      <c r="Q13" s="217"/>
      <c r="R13" s="218"/>
      <c r="S13" s="219"/>
      <c r="T13" s="219"/>
    </row>
    <row r="14" spans="1:20" s="176" customFormat="1" ht="27" customHeight="1">
      <c r="A14" s="204" t="s">
        <v>100</v>
      </c>
      <c r="B14" s="205">
        <v>7</v>
      </c>
      <c r="C14" s="205">
        <v>8</v>
      </c>
      <c r="D14" s="205">
        <v>5</v>
      </c>
      <c r="E14" s="206" t="s">
        <v>101</v>
      </c>
      <c r="F14" s="178"/>
      <c r="G14" s="173"/>
      <c r="H14" s="173"/>
      <c r="I14" s="173"/>
      <c r="J14" s="173"/>
      <c r="K14" s="173"/>
      <c r="L14" s="173"/>
      <c r="M14" s="173"/>
      <c r="N14" s="173"/>
      <c r="O14" s="173"/>
      <c r="P14" s="173"/>
      <c r="Q14" s="173"/>
      <c r="R14" s="174"/>
      <c r="S14" s="175"/>
      <c r="T14" s="175"/>
    </row>
    <row r="15" spans="1:20" s="222" customFormat="1" ht="27" customHeight="1">
      <c r="A15" s="213" t="s">
        <v>102</v>
      </c>
      <c r="B15" s="214">
        <v>11</v>
      </c>
      <c r="C15" s="214">
        <v>32</v>
      </c>
      <c r="D15" s="214">
        <v>27</v>
      </c>
      <c r="E15" s="215" t="s">
        <v>103</v>
      </c>
      <c r="F15" s="221"/>
      <c r="G15" s="217"/>
      <c r="H15" s="217"/>
      <c r="I15" s="217"/>
      <c r="J15" s="217"/>
      <c r="K15" s="217"/>
      <c r="L15" s="217"/>
      <c r="M15" s="217"/>
      <c r="N15" s="217"/>
      <c r="O15" s="217"/>
      <c r="P15" s="217"/>
      <c r="Q15" s="217"/>
      <c r="R15" s="218"/>
      <c r="S15" s="219"/>
      <c r="T15" s="219"/>
    </row>
    <row r="16" spans="1:20" s="220" customFormat="1" ht="27" customHeight="1">
      <c r="A16" s="204" t="s">
        <v>104</v>
      </c>
      <c r="B16" s="205">
        <v>2</v>
      </c>
      <c r="C16" s="205">
        <v>4</v>
      </c>
      <c r="D16" s="205">
        <v>7</v>
      </c>
      <c r="E16" s="206" t="s">
        <v>105</v>
      </c>
      <c r="F16" s="216"/>
      <c r="G16" s="217"/>
      <c r="H16" s="217"/>
      <c r="I16" s="217"/>
      <c r="J16" s="217"/>
      <c r="K16" s="217"/>
      <c r="L16" s="217"/>
      <c r="M16" s="217"/>
      <c r="N16" s="217"/>
      <c r="O16" s="217"/>
      <c r="P16" s="217"/>
      <c r="Q16" s="217"/>
      <c r="R16" s="218"/>
      <c r="S16" s="219"/>
      <c r="T16" s="219"/>
    </row>
    <row r="17" spans="1:20" s="220" customFormat="1" ht="27" customHeight="1">
      <c r="A17" s="213" t="s">
        <v>106</v>
      </c>
      <c r="B17" s="214">
        <v>6</v>
      </c>
      <c r="C17" s="214">
        <v>14</v>
      </c>
      <c r="D17" s="214">
        <v>17</v>
      </c>
      <c r="E17" s="215" t="s">
        <v>107</v>
      </c>
      <c r="F17" s="221"/>
      <c r="G17" s="217"/>
      <c r="H17" s="217"/>
      <c r="I17" s="217"/>
      <c r="J17" s="217"/>
      <c r="K17" s="217"/>
      <c r="L17" s="217"/>
      <c r="M17" s="217"/>
      <c r="N17" s="217"/>
      <c r="O17" s="217"/>
      <c r="P17" s="217"/>
      <c r="Q17" s="217"/>
      <c r="R17" s="218"/>
      <c r="S17" s="219"/>
      <c r="T17" s="219"/>
    </row>
    <row r="18" spans="1:20" s="182" customFormat="1" ht="27" customHeight="1">
      <c r="A18" s="204" t="s">
        <v>148</v>
      </c>
      <c r="B18" s="205">
        <v>3</v>
      </c>
      <c r="C18" s="205">
        <v>14</v>
      </c>
      <c r="D18" s="205">
        <v>10</v>
      </c>
      <c r="E18" s="206" t="s">
        <v>149</v>
      </c>
      <c r="F18" s="183"/>
      <c r="G18" s="173"/>
      <c r="H18" s="173"/>
      <c r="I18" s="173"/>
      <c r="J18" s="173"/>
      <c r="K18" s="173"/>
      <c r="L18" s="173"/>
      <c r="M18" s="173"/>
      <c r="N18" s="173"/>
      <c r="O18" s="173"/>
      <c r="P18" s="173"/>
      <c r="Q18" s="173"/>
      <c r="R18" s="180"/>
      <c r="S18" s="181"/>
      <c r="T18" s="181"/>
    </row>
    <row r="19" spans="1:20" s="220" customFormat="1" ht="27" customHeight="1">
      <c r="A19" s="223" t="s">
        <v>150</v>
      </c>
      <c r="B19" s="224">
        <f>SUM(B9:B18)</f>
        <v>347</v>
      </c>
      <c r="C19" s="224">
        <f>SUM(C9:C18)</f>
        <v>424</v>
      </c>
      <c r="D19" s="224">
        <f>SUM(D9:D18)</f>
        <v>486</v>
      </c>
      <c r="E19" s="225" t="s">
        <v>42</v>
      </c>
      <c r="F19" s="226"/>
      <c r="G19" s="217"/>
      <c r="H19" s="217"/>
      <c r="I19" s="217"/>
      <c r="J19" s="217"/>
      <c r="K19" s="217"/>
      <c r="L19" s="217"/>
      <c r="M19" s="217"/>
      <c r="N19" s="217"/>
      <c r="O19" s="217"/>
      <c r="P19" s="217"/>
      <c r="Q19" s="217"/>
      <c r="R19" s="218"/>
      <c r="S19" s="219"/>
      <c r="T19" s="219"/>
    </row>
    <row r="20" spans="1:20" s="176" customFormat="1" ht="6.75" customHeight="1">
      <c r="A20" s="207"/>
      <c r="B20" s="207"/>
      <c r="C20" s="208"/>
      <c r="D20" s="208"/>
      <c r="E20" s="209"/>
      <c r="F20" s="183"/>
      <c r="G20" s="173"/>
      <c r="H20" s="173"/>
      <c r="I20" s="173"/>
      <c r="J20" s="173"/>
      <c r="K20" s="173"/>
      <c r="L20" s="173"/>
      <c r="M20" s="173"/>
      <c r="N20" s="173"/>
      <c r="O20" s="173"/>
      <c r="P20" s="173"/>
      <c r="Q20" s="173"/>
      <c r="R20" s="174"/>
      <c r="S20" s="175"/>
      <c r="T20" s="175"/>
    </row>
    <row r="21" spans="1:20" s="187" customFormat="1" ht="27.75" customHeight="1">
      <c r="A21" s="933" t="s">
        <v>151</v>
      </c>
      <c r="B21" s="933"/>
      <c r="C21" s="210"/>
      <c r="D21" s="932" t="s">
        <v>152</v>
      </c>
      <c r="E21" s="932"/>
      <c r="F21" s="178"/>
      <c r="G21" s="184"/>
      <c r="H21" s="184"/>
      <c r="I21" s="184"/>
      <c r="J21" s="184"/>
      <c r="K21" s="184"/>
      <c r="L21" s="184"/>
      <c r="M21" s="184"/>
      <c r="N21" s="184"/>
      <c r="O21" s="184"/>
      <c r="P21" s="184"/>
      <c r="Q21" s="184"/>
      <c r="R21" s="185"/>
      <c r="S21" s="186"/>
      <c r="T21" s="186"/>
    </row>
    <row r="22" spans="1:20" s="192" customFormat="1" ht="32.25" customHeight="1">
      <c r="A22" s="929" t="s">
        <v>153</v>
      </c>
      <c r="B22" s="929"/>
      <c r="C22" s="211"/>
      <c r="D22" s="930" t="s">
        <v>154</v>
      </c>
      <c r="E22" s="930"/>
      <c r="F22" s="188"/>
      <c r="G22" s="189"/>
      <c r="H22" s="189"/>
      <c r="I22" s="189"/>
      <c r="J22" s="189"/>
      <c r="K22" s="189"/>
      <c r="L22" s="189"/>
      <c r="M22" s="189"/>
      <c r="N22" s="189"/>
      <c r="O22" s="189"/>
      <c r="P22" s="189"/>
      <c r="Q22" s="189"/>
      <c r="R22" s="190"/>
      <c r="S22" s="191"/>
      <c r="T22" s="191"/>
    </row>
    <row r="23" spans="1:20" s="187" customFormat="1" ht="27.75" customHeight="1">
      <c r="A23" s="931" t="s">
        <v>84</v>
      </c>
      <c r="B23" s="931"/>
      <c r="C23" s="212"/>
      <c r="D23" s="212"/>
      <c r="E23" s="212" t="s">
        <v>85</v>
      </c>
      <c r="F23" s="193"/>
      <c r="G23" s="184"/>
      <c r="H23" s="184"/>
      <c r="I23" s="184"/>
      <c r="J23" s="184"/>
      <c r="K23" s="184"/>
      <c r="L23" s="184"/>
      <c r="M23" s="184"/>
      <c r="N23" s="184"/>
      <c r="O23" s="184"/>
      <c r="P23" s="184"/>
      <c r="Q23" s="184"/>
      <c r="R23" s="185"/>
      <c r="S23" s="186"/>
      <c r="T23" s="186"/>
    </row>
    <row r="24" spans="1:20" s="176" customFormat="1" ht="20.100000000000001" customHeight="1">
      <c r="A24" s="172"/>
      <c r="B24" s="172"/>
      <c r="C24" s="172"/>
      <c r="D24" s="172"/>
      <c r="E24" s="172"/>
      <c r="F24" s="173"/>
      <c r="G24" s="173"/>
      <c r="H24" s="173"/>
      <c r="I24" s="173"/>
      <c r="J24" s="173"/>
      <c r="K24" s="173"/>
      <c r="L24" s="173"/>
      <c r="M24" s="173"/>
      <c r="N24" s="173"/>
      <c r="O24" s="173"/>
      <c r="P24" s="173"/>
      <c r="Q24" s="173"/>
      <c r="R24" s="174"/>
      <c r="S24" s="175"/>
      <c r="T24" s="175"/>
    </row>
    <row r="25" spans="1:20" s="176" customFormat="1" ht="35.25" customHeight="1">
      <c r="A25" s="172"/>
      <c r="B25" s="172"/>
      <c r="C25" s="172"/>
      <c r="D25" s="172"/>
      <c r="E25" s="172"/>
      <c r="F25" s="173"/>
      <c r="G25" s="173"/>
      <c r="H25" s="173"/>
      <c r="I25" s="173"/>
      <c r="J25" s="173"/>
      <c r="K25" s="173"/>
      <c r="L25" s="173"/>
      <c r="M25" s="173"/>
      <c r="N25" s="173"/>
      <c r="O25" s="173"/>
      <c r="P25" s="173"/>
      <c r="Q25" s="173"/>
      <c r="R25" s="174"/>
      <c r="S25" s="175"/>
      <c r="T25" s="175"/>
    </row>
    <row r="26" spans="1:20" s="176" customFormat="1" ht="20.100000000000001" customHeight="1">
      <c r="A26" s="172"/>
      <c r="B26" s="172"/>
      <c r="C26" s="172"/>
      <c r="D26" s="172"/>
      <c r="E26" s="172"/>
      <c r="F26" s="173"/>
      <c r="G26" s="173"/>
      <c r="H26" s="173"/>
      <c r="I26" s="173"/>
      <c r="J26" s="173"/>
      <c r="K26" s="173"/>
      <c r="L26" s="173"/>
      <c r="M26" s="173"/>
      <c r="N26" s="173"/>
      <c r="O26" s="173"/>
      <c r="P26" s="173"/>
      <c r="Q26" s="173"/>
      <c r="R26" s="174"/>
      <c r="S26" s="175"/>
      <c r="T26" s="175"/>
    </row>
    <row r="27" spans="1:20" s="176" customFormat="1" ht="20.100000000000001" customHeight="1">
      <c r="A27" s="172"/>
      <c r="B27" s="172"/>
      <c r="C27" s="172"/>
      <c r="D27" s="172"/>
      <c r="E27" s="172"/>
      <c r="F27" s="173"/>
      <c r="G27" s="173"/>
      <c r="H27" s="173"/>
      <c r="I27" s="173"/>
      <c r="J27" s="173"/>
      <c r="K27" s="173"/>
      <c r="L27" s="173"/>
      <c r="M27" s="173"/>
      <c r="N27" s="173"/>
      <c r="O27" s="173"/>
      <c r="P27" s="173"/>
      <c r="Q27" s="173"/>
      <c r="R27" s="174"/>
      <c r="S27" s="175"/>
      <c r="T27" s="175"/>
    </row>
    <row r="28" spans="1:20" s="176" customFormat="1" ht="20.100000000000001" customHeight="1">
      <c r="A28" s="172"/>
      <c r="B28" s="172"/>
      <c r="C28" s="172"/>
      <c r="D28" s="172"/>
      <c r="E28" s="172"/>
      <c r="F28" s="173"/>
      <c r="G28" s="173"/>
      <c r="H28" s="173"/>
      <c r="I28" s="173"/>
      <c r="J28" s="173"/>
      <c r="K28" s="173"/>
      <c r="L28" s="173"/>
      <c r="M28" s="173"/>
      <c r="N28" s="173"/>
      <c r="O28" s="173"/>
      <c r="P28" s="173"/>
      <c r="Q28" s="173"/>
      <c r="R28" s="174"/>
      <c r="S28" s="175"/>
      <c r="T28" s="175"/>
    </row>
    <row r="29" spans="1:20" s="176" customFormat="1" ht="20.100000000000001" customHeight="1">
      <c r="A29" s="172"/>
      <c r="B29" s="172"/>
      <c r="C29" s="172"/>
      <c r="D29" s="172"/>
      <c r="E29" s="172"/>
      <c r="F29" s="173"/>
      <c r="G29" s="173"/>
      <c r="H29" s="173"/>
      <c r="I29" s="173"/>
      <c r="J29" s="173"/>
      <c r="K29" s="173"/>
      <c r="L29" s="173"/>
      <c r="M29" s="173"/>
      <c r="N29" s="173"/>
      <c r="O29" s="173"/>
      <c r="P29" s="173"/>
      <c r="Q29" s="173"/>
      <c r="R29" s="174"/>
      <c r="S29" s="175"/>
      <c r="T29" s="175"/>
    </row>
    <row r="30" spans="1:20" s="176" customFormat="1" ht="20.100000000000001" customHeight="1">
      <c r="A30" s="172"/>
      <c r="B30" s="172"/>
      <c r="C30" s="172"/>
      <c r="D30" s="172"/>
      <c r="E30" s="172"/>
      <c r="F30" s="173"/>
      <c r="G30" s="173"/>
      <c r="H30" s="173"/>
      <c r="I30" s="173"/>
      <c r="J30" s="173"/>
      <c r="K30" s="173"/>
      <c r="L30" s="173"/>
      <c r="M30" s="173"/>
      <c r="N30" s="173"/>
      <c r="O30" s="173"/>
      <c r="P30" s="173"/>
      <c r="Q30" s="173"/>
      <c r="R30" s="174"/>
      <c r="S30" s="175"/>
      <c r="T30" s="175"/>
    </row>
    <row r="31" spans="1:20" s="176" customFormat="1" ht="20.100000000000001" customHeight="1">
      <c r="A31" s="172"/>
      <c r="B31" s="172"/>
      <c r="C31" s="172"/>
      <c r="D31" s="172"/>
      <c r="E31" s="172"/>
      <c r="F31" s="173"/>
      <c r="G31" s="173"/>
      <c r="H31" s="173"/>
      <c r="I31" s="173"/>
      <c r="J31" s="173"/>
      <c r="K31" s="173"/>
      <c r="L31" s="173"/>
      <c r="M31" s="173"/>
      <c r="N31" s="173"/>
      <c r="O31" s="173"/>
      <c r="P31" s="173"/>
      <c r="Q31" s="173"/>
      <c r="R31" s="174"/>
      <c r="S31" s="175"/>
      <c r="T31" s="175"/>
    </row>
    <row r="32" spans="1:20" s="176" customFormat="1" ht="20.100000000000001" customHeight="1">
      <c r="A32" s="172"/>
      <c r="B32" s="172"/>
      <c r="C32" s="172"/>
      <c r="D32" s="172"/>
      <c r="E32" s="172"/>
      <c r="F32" s="173"/>
      <c r="G32" s="173"/>
      <c r="H32" s="173"/>
      <c r="I32" s="173"/>
      <c r="J32" s="173"/>
      <c r="K32" s="173"/>
      <c r="L32" s="173"/>
      <c r="M32" s="173"/>
      <c r="N32" s="173"/>
      <c r="O32" s="173"/>
      <c r="P32" s="173"/>
      <c r="Q32" s="173"/>
      <c r="R32" s="174"/>
      <c r="S32" s="175"/>
      <c r="T32" s="175"/>
    </row>
  </sheetData>
  <mergeCells count="5">
    <mergeCell ref="A22:B22"/>
    <mergeCell ref="D22:E22"/>
    <mergeCell ref="A23:B23"/>
    <mergeCell ref="D21:E21"/>
    <mergeCell ref="A21:B21"/>
  </mergeCells>
  <printOptions horizontalCentered="1"/>
  <pageMargins left="0.23622047244094491" right="0.23622047244094491" top="0.26" bottom="0.51181102362204722" header="0" footer="0.23622047244094491"/>
  <pageSetup paperSize="9" orientation="landscape" horizontalDpi="4294967294"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view="pageBreakPreview" zoomScale="115" zoomScaleNormal="100" zoomScaleSheetLayoutView="115" workbookViewId="0">
      <selection activeCell="F53" sqref="F53"/>
    </sheetView>
  </sheetViews>
  <sheetFormatPr defaultRowHeight="12.75"/>
  <sheetData/>
  <pageMargins left="0.7" right="0.7" top="0.75" bottom="0.75" header="0.3" footer="0.3"/>
  <pageSetup paperSize="9" orientation="landscape" horizontalDpi="4294967294"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5"/>
  <sheetViews>
    <sheetView rightToLeft="1" view="pageBreakPreview" zoomScale="90" zoomScaleNormal="100" zoomScaleSheetLayoutView="90" workbookViewId="0">
      <selection activeCell="F53" sqref="F53"/>
    </sheetView>
  </sheetViews>
  <sheetFormatPr defaultRowHeight="14.25"/>
  <cols>
    <col min="1" max="1" width="16.140625" style="227" customWidth="1"/>
    <col min="2" max="2" width="19" style="228" customWidth="1"/>
    <col min="3" max="5" width="18.85546875" style="228" customWidth="1"/>
    <col min="6" max="6" width="38.140625" style="229" customWidth="1"/>
    <col min="7" max="17" width="9.140625" style="229"/>
    <col min="18" max="18" width="9.140625" style="230"/>
    <col min="19" max="20" width="9.140625" style="231"/>
    <col min="21" max="16384" width="9.140625" style="20"/>
  </cols>
  <sheetData>
    <row r="1" spans="1:20" ht="0.75" customHeight="1"/>
    <row r="2" spans="1:20" ht="28.5" customHeight="1">
      <c r="A2" s="52"/>
      <c r="B2" s="53"/>
      <c r="C2" s="53"/>
      <c r="D2" s="53"/>
      <c r="E2" s="53"/>
      <c r="F2" s="54"/>
    </row>
    <row r="3" spans="1:20" s="21" customFormat="1" ht="19.5" customHeight="1">
      <c r="A3" s="936" t="s">
        <v>108</v>
      </c>
      <c r="B3" s="936"/>
      <c r="C3" s="936"/>
      <c r="D3" s="936"/>
      <c r="E3" s="936"/>
      <c r="F3" s="936"/>
      <c r="G3" s="229"/>
      <c r="H3" s="229"/>
      <c r="I3" s="229"/>
      <c r="J3" s="229"/>
      <c r="K3" s="229"/>
      <c r="L3" s="229"/>
      <c r="M3" s="229"/>
      <c r="N3" s="229"/>
      <c r="O3" s="229"/>
      <c r="P3" s="229"/>
      <c r="Q3" s="229"/>
      <c r="R3" s="232"/>
      <c r="S3" s="233"/>
      <c r="T3" s="233"/>
    </row>
    <row r="4" spans="1:20" s="21" customFormat="1" ht="19.5" customHeight="1">
      <c r="A4" s="936" t="s">
        <v>109</v>
      </c>
      <c r="B4" s="936"/>
      <c r="C4" s="936"/>
      <c r="D4" s="936"/>
      <c r="E4" s="936"/>
      <c r="F4" s="936"/>
      <c r="G4" s="229"/>
      <c r="H4" s="229"/>
      <c r="I4" s="229"/>
      <c r="J4" s="229"/>
      <c r="K4" s="229"/>
      <c r="L4" s="229"/>
      <c r="M4" s="229"/>
      <c r="N4" s="229"/>
      <c r="O4" s="229"/>
      <c r="P4" s="229"/>
      <c r="Q4" s="229"/>
      <c r="R4" s="232"/>
      <c r="S4" s="233"/>
      <c r="T4" s="233"/>
    </row>
    <row r="5" spans="1:20" s="21" customFormat="1" ht="19.5" customHeight="1">
      <c r="A5" s="936" t="s">
        <v>2</v>
      </c>
      <c r="B5" s="936"/>
      <c r="C5" s="936"/>
      <c r="D5" s="936"/>
      <c r="E5" s="936"/>
      <c r="F5" s="936"/>
      <c r="G5" s="229"/>
      <c r="H5" s="229"/>
      <c r="I5" s="229"/>
      <c r="J5" s="229"/>
      <c r="K5" s="229"/>
      <c r="L5" s="229"/>
      <c r="M5" s="229"/>
      <c r="N5" s="229"/>
      <c r="O5" s="229"/>
      <c r="P5" s="229"/>
      <c r="Q5" s="229"/>
      <c r="R5" s="232"/>
      <c r="S5" s="233"/>
      <c r="T5" s="233"/>
    </row>
    <row r="6" spans="1:20" ht="21" hidden="1">
      <c r="A6" s="52"/>
      <c r="B6" s="53"/>
      <c r="C6" s="53"/>
      <c r="D6" s="53"/>
      <c r="E6" s="53"/>
      <c r="F6" s="54"/>
    </row>
    <row r="7" spans="1:20" ht="19.5" customHeight="1">
      <c r="A7" s="937" t="s">
        <v>110</v>
      </c>
      <c r="B7" s="937"/>
      <c r="C7" s="53"/>
      <c r="D7" s="53"/>
      <c r="E7" s="53"/>
      <c r="F7" s="54"/>
    </row>
    <row r="8" spans="1:20" s="22" customFormat="1" ht="21.75" customHeight="1">
      <c r="A8" s="938" t="s">
        <v>111</v>
      </c>
      <c r="B8" s="939"/>
      <c r="C8" s="55">
        <v>2014</v>
      </c>
      <c r="D8" s="55">
        <v>2015</v>
      </c>
      <c r="E8" s="55">
        <v>2016</v>
      </c>
      <c r="F8" s="56" t="s">
        <v>78</v>
      </c>
      <c r="G8" s="234"/>
      <c r="H8" s="234"/>
      <c r="I8" s="234"/>
      <c r="J8" s="234"/>
      <c r="K8" s="234"/>
      <c r="L8" s="234"/>
      <c r="M8" s="234"/>
      <c r="N8" s="234"/>
      <c r="O8" s="234"/>
      <c r="P8" s="234"/>
      <c r="Q8" s="234"/>
      <c r="R8" s="235"/>
      <c r="S8" s="235"/>
      <c r="T8" s="235"/>
    </row>
    <row r="9" spans="1:20" s="22" customFormat="1" ht="19.5" customHeight="1">
      <c r="A9" s="940" t="s">
        <v>112</v>
      </c>
      <c r="B9" s="940"/>
      <c r="C9" s="57">
        <v>185</v>
      </c>
      <c r="D9" s="57">
        <v>259</v>
      </c>
      <c r="E9" s="57">
        <v>92</v>
      </c>
      <c r="F9" s="58" t="s">
        <v>113</v>
      </c>
      <c r="G9" s="941"/>
      <c r="H9" s="941"/>
      <c r="I9" s="234"/>
      <c r="J9" s="234"/>
      <c r="K9" s="234"/>
      <c r="L9" s="234"/>
      <c r="M9" s="234"/>
      <c r="N9" s="234"/>
      <c r="O9" s="234"/>
      <c r="P9" s="234"/>
      <c r="Q9" s="234"/>
      <c r="R9" s="235"/>
      <c r="S9" s="235"/>
      <c r="T9" s="235"/>
    </row>
    <row r="10" spans="1:20" s="22" customFormat="1" ht="19.5" customHeight="1">
      <c r="A10" s="934" t="s">
        <v>114</v>
      </c>
      <c r="B10" s="934"/>
      <c r="C10" s="59">
        <v>2</v>
      </c>
      <c r="D10" s="59">
        <v>6</v>
      </c>
      <c r="E10" s="59">
        <v>6</v>
      </c>
      <c r="F10" s="60" t="s">
        <v>115</v>
      </c>
      <c r="G10" s="935"/>
      <c r="H10" s="935"/>
      <c r="I10" s="234"/>
      <c r="J10" s="234"/>
      <c r="K10" s="234"/>
      <c r="L10" s="234"/>
      <c r="M10" s="234"/>
      <c r="N10" s="234"/>
      <c r="O10" s="234"/>
      <c r="P10" s="234"/>
      <c r="Q10" s="234"/>
      <c r="R10" s="235"/>
      <c r="S10" s="235"/>
      <c r="T10" s="235"/>
    </row>
    <row r="11" spans="1:20" s="22" customFormat="1" ht="19.5" customHeight="1">
      <c r="A11" s="942" t="s">
        <v>116</v>
      </c>
      <c r="B11" s="942"/>
      <c r="C11" s="57">
        <v>12</v>
      </c>
      <c r="D11" s="57">
        <v>24</v>
      </c>
      <c r="E11" s="57">
        <v>21</v>
      </c>
      <c r="F11" s="61" t="s">
        <v>117</v>
      </c>
      <c r="G11" s="935"/>
      <c r="H11" s="935"/>
      <c r="I11" s="234"/>
      <c r="J11" s="234"/>
      <c r="K11" s="234"/>
      <c r="L11" s="234"/>
      <c r="M11" s="234"/>
      <c r="N11" s="234"/>
      <c r="O11" s="234"/>
      <c r="P11" s="234"/>
      <c r="Q11" s="234"/>
      <c r="R11" s="235"/>
      <c r="S11" s="235"/>
      <c r="T11" s="235"/>
    </row>
    <row r="12" spans="1:20" s="22" customFormat="1" ht="19.5" customHeight="1">
      <c r="A12" s="934" t="s">
        <v>118</v>
      </c>
      <c r="B12" s="934"/>
      <c r="C12" s="62">
        <v>5</v>
      </c>
      <c r="D12" s="62">
        <v>5</v>
      </c>
      <c r="E12" s="59">
        <v>6</v>
      </c>
      <c r="F12" s="60" t="s">
        <v>119</v>
      </c>
      <c r="G12" s="935"/>
      <c r="H12" s="935"/>
      <c r="I12" s="234"/>
      <c r="J12" s="234"/>
      <c r="K12" s="234"/>
      <c r="L12" s="234"/>
      <c r="M12" s="234"/>
      <c r="N12" s="234"/>
      <c r="O12" s="234"/>
      <c r="P12" s="234"/>
      <c r="Q12" s="234"/>
      <c r="R12" s="235"/>
      <c r="S12" s="235"/>
      <c r="T12" s="235"/>
    </row>
    <row r="13" spans="1:20" s="22" customFormat="1" ht="19.5" customHeight="1">
      <c r="A13" s="942" t="s">
        <v>120</v>
      </c>
      <c r="B13" s="942"/>
      <c r="C13" s="57">
        <v>75</v>
      </c>
      <c r="D13" s="57">
        <v>70</v>
      </c>
      <c r="E13" s="57">
        <v>72</v>
      </c>
      <c r="F13" s="61" t="s">
        <v>121</v>
      </c>
      <c r="G13" s="935"/>
      <c r="H13" s="935"/>
      <c r="I13" s="234"/>
      <c r="J13" s="234"/>
      <c r="K13" s="234"/>
      <c r="L13" s="234"/>
      <c r="M13" s="234"/>
      <c r="N13" s="234"/>
      <c r="O13" s="234"/>
      <c r="P13" s="234"/>
      <c r="Q13" s="234"/>
      <c r="R13" s="235"/>
      <c r="S13" s="235"/>
      <c r="T13" s="235"/>
    </row>
    <row r="14" spans="1:20" s="22" customFormat="1" ht="19.5" customHeight="1">
      <c r="A14" s="934" t="s">
        <v>122</v>
      </c>
      <c r="B14" s="934"/>
      <c r="C14" s="62">
        <v>5</v>
      </c>
      <c r="D14" s="62">
        <v>15</v>
      </c>
      <c r="E14" s="59">
        <v>2</v>
      </c>
      <c r="F14" s="60" t="s">
        <v>123</v>
      </c>
      <c r="G14" s="935"/>
      <c r="H14" s="935"/>
      <c r="I14" s="234"/>
      <c r="J14" s="234"/>
      <c r="K14" s="234"/>
      <c r="L14" s="234"/>
      <c r="M14" s="234"/>
      <c r="N14" s="234"/>
      <c r="O14" s="234"/>
      <c r="P14" s="234"/>
      <c r="Q14" s="234"/>
      <c r="R14" s="235"/>
      <c r="S14" s="235"/>
      <c r="T14" s="235"/>
    </row>
    <row r="15" spans="1:20" s="22" customFormat="1" ht="19.5" customHeight="1">
      <c r="A15" s="942" t="s">
        <v>124</v>
      </c>
      <c r="B15" s="942"/>
      <c r="C15" s="57">
        <v>4</v>
      </c>
      <c r="D15" s="57">
        <v>2</v>
      </c>
      <c r="E15" s="57">
        <v>1</v>
      </c>
      <c r="F15" s="61" t="s">
        <v>125</v>
      </c>
      <c r="G15" s="935"/>
      <c r="H15" s="935"/>
      <c r="I15" s="234"/>
      <c r="J15" s="234"/>
      <c r="K15" s="234"/>
      <c r="L15" s="234"/>
      <c r="M15" s="234"/>
      <c r="N15" s="234"/>
      <c r="O15" s="234"/>
      <c r="P15" s="234"/>
      <c r="Q15" s="234"/>
      <c r="R15" s="235"/>
      <c r="S15" s="235"/>
      <c r="T15" s="235"/>
    </row>
    <row r="16" spans="1:20" s="22" customFormat="1" ht="19.5" customHeight="1">
      <c r="A16" s="934" t="s">
        <v>126</v>
      </c>
      <c r="B16" s="934"/>
      <c r="C16" s="62">
        <v>8</v>
      </c>
      <c r="D16" s="62">
        <v>4</v>
      </c>
      <c r="E16" s="59">
        <v>4</v>
      </c>
      <c r="F16" s="60" t="s">
        <v>127</v>
      </c>
      <c r="G16" s="935"/>
      <c r="H16" s="935"/>
      <c r="I16" s="234"/>
      <c r="J16" s="234"/>
      <c r="K16" s="234"/>
      <c r="L16" s="234"/>
      <c r="M16" s="234"/>
      <c r="N16" s="234"/>
      <c r="O16" s="234"/>
      <c r="P16" s="234"/>
      <c r="Q16" s="234"/>
      <c r="R16" s="235"/>
      <c r="S16" s="235"/>
      <c r="T16" s="235"/>
    </row>
    <row r="17" spans="1:20" s="22" customFormat="1" ht="19.5" customHeight="1">
      <c r="A17" s="942" t="s">
        <v>128</v>
      </c>
      <c r="B17" s="942"/>
      <c r="C17" s="57">
        <v>23</v>
      </c>
      <c r="D17" s="57">
        <v>14</v>
      </c>
      <c r="E17" s="57">
        <v>11</v>
      </c>
      <c r="F17" s="61" t="s">
        <v>129</v>
      </c>
      <c r="G17" s="935"/>
      <c r="H17" s="935"/>
      <c r="I17" s="234"/>
      <c r="J17" s="234"/>
      <c r="K17" s="234"/>
      <c r="L17" s="234"/>
      <c r="M17" s="234"/>
      <c r="N17" s="234"/>
      <c r="O17" s="234"/>
      <c r="P17" s="234"/>
      <c r="Q17" s="234"/>
      <c r="R17" s="235"/>
      <c r="S17" s="235"/>
      <c r="T17" s="235"/>
    </row>
    <row r="18" spans="1:20" s="22" customFormat="1" ht="19.5" customHeight="1">
      <c r="A18" s="934" t="s">
        <v>155</v>
      </c>
      <c r="B18" s="934"/>
      <c r="C18" s="62">
        <v>0</v>
      </c>
      <c r="D18" s="62" t="s">
        <v>92</v>
      </c>
      <c r="E18" s="62" t="s">
        <v>156</v>
      </c>
      <c r="F18" s="60" t="s">
        <v>157</v>
      </c>
      <c r="G18" s="943"/>
      <c r="H18" s="943"/>
      <c r="I18" s="234"/>
      <c r="J18" s="234"/>
      <c r="K18" s="234"/>
      <c r="L18" s="234"/>
      <c r="M18" s="234"/>
      <c r="N18" s="234"/>
      <c r="O18" s="234"/>
      <c r="P18" s="234"/>
      <c r="Q18" s="234"/>
      <c r="R18" s="235"/>
      <c r="S18" s="235"/>
      <c r="T18" s="235"/>
    </row>
    <row r="19" spans="1:20" s="22" customFormat="1" ht="19.5" customHeight="1">
      <c r="A19" s="942" t="s">
        <v>158</v>
      </c>
      <c r="B19" s="942"/>
      <c r="C19" s="57">
        <v>0</v>
      </c>
      <c r="D19" s="57">
        <v>1</v>
      </c>
      <c r="E19" s="57">
        <v>0</v>
      </c>
      <c r="F19" s="61" t="s">
        <v>159</v>
      </c>
      <c r="G19" s="935"/>
      <c r="H19" s="935"/>
      <c r="I19" s="234"/>
      <c r="J19" s="234"/>
      <c r="K19" s="234"/>
      <c r="L19" s="234"/>
      <c r="M19" s="234"/>
      <c r="N19" s="234"/>
      <c r="O19" s="234"/>
      <c r="P19" s="234"/>
      <c r="Q19" s="234"/>
      <c r="R19" s="235"/>
      <c r="S19" s="235"/>
      <c r="T19" s="235"/>
    </row>
    <row r="20" spans="1:20" s="22" customFormat="1" ht="19.5" customHeight="1">
      <c r="A20" s="934" t="s">
        <v>160</v>
      </c>
      <c r="B20" s="934"/>
      <c r="C20" s="62">
        <v>12</v>
      </c>
      <c r="D20" s="62">
        <v>4</v>
      </c>
      <c r="E20" s="62">
        <v>5</v>
      </c>
      <c r="F20" s="60" t="s">
        <v>161</v>
      </c>
      <c r="G20" s="935"/>
      <c r="H20" s="935"/>
      <c r="I20" s="234"/>
      <c r="J20" s="234"/>
      <c r="K20" s="234"/>
      <c r="L20" s="234"/>
      <c r="M20" s="234"/>
      <c r="N20" s="234"/>
      <c r="O20" s="234"/>
      <c r="P20" s="234"/>
      <c r="Q20" s="234"/>
      <c r="R20" s="235"/>
      <c r="S20" s="235"/>
      <c r="T20" s="235"/>
    </row>
    <row r="21" spans="1:20" s="22" customFormat="1" ht="19.5" customHeight="1">
      <c r="A21" s="942" t="s">
        <v>162</v>
      </c>
      <c r="B21" s="942"/>
      <c r="C21" s="57" t="s">
        <v>92</v>
      </c>
      <c r="D21" s="57" t="s">
        <v>156</v>
      </c>
      <c r="E21" s="57" t="s">
        <v>156</v>
      </c>
      <c r="F21" s="61" t="s">
        <v>163</v>
      </c>
      <c r="G21" s="935"/>
      <c r="H21" s="935"/>
      <c r="I21" s="234"/>
      <c r="J21" s="234"/>
      <c r="K21" s="234"/>
      <c r="L21" s="234"/>
      <c r="M21" s="234"/>
      <c r="N21" s="234"/>
      <c r="O21" s="234"/>
      <c r="P21" s="234"/>
      <c r="Q21" s="234"/>
      <c r="R21" s="235"/>
      <c r="S21" s="235"/>
      <c r="T21" s="235"/>
    </row>
    <row r="22" spans="1:20" s="22" customFormat="1" ht="19.5" customHeight="1">
      <c r="A22" s="934" t="s">
        <v>164</v>
      </c>
      <c r="B22" s="934"/>
      <c r="C22" s="62" t="s">
        <v>92</v>
      </c>
      <c r="D22" s="62" t="s">
        <v>156</v>
      </c>
      <c r="E22" s="62">
        <v>15</v>
      </c>
      <c r="F22" s="60" t="s">
        <v>165</v>
      </c>
      <c r="G22" s="935"/>
      <c r="H22" s="935"/>
      <c r="I22" s="234"/>
      <c r="J22" s="234"/>
      <c r="K22" s="234"/>
      <c r="L22" s="234"/>
      <c r="M22" s="234"/>
      <c r="N22" s="234"/>
      <c r="O22" s="234"/>
      <c r="P22" s="234"/>
      <c r="Q22" s="234"/>
      <c r="R22" s="235"/>
      <c r="S22" s="235"/>
      <c r="T22" s="235"/>
    </row>
    <row r="23" spans="1:20" s="22" customFormat="1" ht="19.5" customHeight="1">
      <c r="A23" s="946" t="s">
        <v>130</v>
      </c>
      <c r="B23" s="946"/>
      <c r="C23" s="63">
        <v>16</v>
      </c>
      <c r="D23" s="63">
        <v>20</v>
      </c>
      <c r="E23" s="57">
        <v>6</v>
      </c>
      <c r="F23" s="64" t="s">
        <v>131</v>
      </c>
      <c r="G23" s="947"/>
      <c r="H23" s="947"/>
      <c r="I23" s="234"/>
      <c r="J23" s="234"/>
      <c r="K23" s="234"/>
      <c r="L23" s="234"/>
      <c r="M23" s="234"/>
      <c r="N23" s="234"/>
      <c r="O23" s="234"/>
      <c r="P23" s="234"/>
      <c r="Q23" s="234"/>
      <c r="R23" s="235"/>
      <c r="S23" s="235"/>
      <c r="T23" s="235"/>
    </row>
    <row r="24" spans="1:20" s="22" customFormat="1" ht="19.5" customHeight="1">
      <c r="A24" s="948" t="s">
        <v>41</v>
      </c>
      <c r="B24" s="948"/>
      <c r="C24" s="65">
        <f>SUM(C9:C20,C23)</f>
        <v>347</v>
      </c>
      <c r="D24" s="65">
        <f>SUM(D9:D23)</f>
        <v>424</v>
      </c>
      <c r="E24" s="65">
        <f>SUM(E9:E23)</f>
        <v>241</v>
      </c>
      <c r="F24" s="66" t="s">
        <v>42</v>
      </c>
      <c r="G24" s="236"/>
      <c r="H24" s="236"/>
      <c r="I24" s="234"/>
      <c r="J24" s="234"/>
      <c r="K24" s="234"/>
      <c r="L24" s="234"/>
      <c r="M24" s="234"/>
      <c r="N24" s="234"/>
      <c r="O24" s="234"/>
      <c r="P24" s="234"/>
      <c r="Q24" s="234"/>
      <c r="R24" s="235"/>
      <c r="S24" s="235"/>
      <c r="T24" s="235"/>
    </row>
    <row r="25" spans="1:20" s="23" customFormat="1" ht="4.5" customHeight="1">
      <c r="A25" s="67"/>
      <c r="B25" s="67"/>
      <c r="C25" s="67"/>
      <c r="D25" s="67"/>
      <c r="E25" s="68"/>
      <c r="F25" s="69"/>
      <c r="G25" s="184"/>
      <c r="H25" s="184"/>
      <c r="I25" s="234"/>
      <c r="J25" s="234"/>
      <c r="K25" s="234"/>
      <c r="L25" s="234"/>
      <c r="M25" s="234"/>
      <c r="N25" s="234"/>
      <c r="O25" s="234"/>
      <c r="P25" s="234"/>
      <c r="Q25" s="234"/>
      <c r="R25" s="237"/>
      <c r="S25" s="237"/>
      <c r="T25" s="237"/>
    </row>
    <row r="26" spans="1:20" s="24" customFormat="1" ht="16.5" customHeight="1">
      <c r="A26" s="944" t="s">
        <v>132</v>
      </c>
      <c r="B26" s="944"/>
      <c r="C26" s="944"/>
      <c r="D26" s="71"/>
      <c r="E26" s="945" t="s">
        <v>133</v>
      </c>
      <c r="F26" s="945"/>
      <c r="G26" s="234"/>
      <c r="H26" s="234"/>
      <c r="I26" s="236"/>
      <c r="J26" s="236"/>
      <c r="K26" s="236"/>
      <c r="L26" s="236"/>
      <c r="M26" s="236"/>
      <c r="N26" s="236"/>
      <c r="O26" s="236"/>
      <c r="P26" s="236"/>
      <c r="Q26" s="236"/>
      <c r="R26" s="238"/>
      <c r="S26" s="238"/>
      <c r="T26" s="238"/>
    </row>
    <row r="27" spans="1:20" s="187" customFormat="1" ht="22.5" customHeight="1">
      <c r="A27" s="950" t="s">
        <v>84</v>
      </c>
      <c r="B27" s="950"/>
      <c r="C27" s="242"/>
      <c r="D27" s="242"/>
      <c r="E27" s="242"/>
      <c r="F27" s="243" t="s">
        <v>85</v>
      </c>
      <c r="G27" s="234"/>
      <c r="H27" s="234"/>
      <c r="I27" s="184"/>
      <c r="J27" s="184"/>
      <c r="K27" s="184"/>
      <c r="L27" s="184"/>
      <c r="M27" s="184"/>
      <c r="N27" s="184"/>
      <c r="O27" s="184"/>
      <c r="P27" s="184"/>
      <c r="Q27" s="184"/>
      <c r="R27" s="185"/>
      <c r="S27" s="186"/>
      <c r="T27" s="186"/>
    </row>
    <row r="28" spans="1:20" s="22" customFormat="1" ht="21.75" customHeight="1">
      <c r="A28" s="949"/>
      <c r="B28" s="949"/>
      <c r="C28" s="239"/>
      <c r="D28" s="239"/>
      <c r="E28" s="240"/>
      <c r="F28" s="241"/>
      <c r="G28" s="234"/>
      <c r="H28" s="234"/>
      <c r="I28" s="234"/>
      <c r="J28" s="234"/>
      <c r="K28" s="234"/>
      <c r="L28" s="234"/>
      <c r="M28" s="234"/>
      <c r="N28" s="234"/>
      <c r="O28" s="234"/>
      <c r="P28" s="234"/>
      <c r="Q28" s="234"/>
      <c r="R28" s="235"/>
      <c r="S28" s="235"/>
      <c r="T28" s="235"/>
    </row>
    <row r="29" spans="1:20" s="22" customFormat="1" ht="21.75" customHeight="1">
      <c r="A29" s="949"/>
      <c r="B29" s="949"/>
      <c r="C29" s="239"/>
      <c r="D29" s="239"/>
      <c r="E29" s="240"/>
      <c r="F29" s="241"/>
      <c r="G29" s="234"/>
      <c r="H29" s="234"/>
      <c r="I29" s="234"/>
      <c r="J29" s="234"/>
      <c r="K29" s="234"/>
      <c r="L29" s="234"/>
      <c r="M29" s="234"/>
      <c r="N29" s="234"/>
      <c r="O29" s="234"/>
      <c r="P29" s="234"/>
      <c r="Q29" s="234"/>
      <c r="R29" s="235"/>
      <c r="S29" s="235"/>
      <c r="T29" s="235"/>
    </row>
    <row r="30" spans="1:20" s="22" customFormat="1" ht="21.75" customHeight="1">
      <c r="A30" s="949"/>
      <c r="B30" s="949"/>
      <c r="C30" s="239"/>
      <c r="D30" s="239"/>
      <c r="E30" s="240"/>
      <c r="F30" s="241"/>
      <c r="G30" s="234"/>
      <c r="H30" s="234"/>
      <c r="I30" s="234"/>
      <c r="J30" s="234"/>
      <c r="K30" s="234"/>
      <c r="L30" s="234"/>
      <c r="M30" s="234"/>
      <c r="N30" s="234"/>
      <c r="O30" s="234"/>
      <c r="P30" s="234"/>
      <c r="Q30" s="234"/>
      <c r="R30" s="235"/>
      <c r="S30" s="235"/>
      <c r="T30" s="235"/>
    </row>
    <row r="31" spans="1:20" s="22" customFormat="1" ht="21.75" customHeight="1">
      <c r="A31" s="949"/>
      <c r="B31" s="949"/>
      <c r="C31" s="239"/>
      <c r="D31" s="239"/>
      <c r="E31" s="240"/>
      <c r="F31" s="241"/>
      <c r="G31" s="234"/>
      <c r="H31" s="234"/>
      <c r="I31" s="234"/>
      <c r="J31" s="234"/>
      <c r="K31" s="234"/>
      <c r="L31" s="234"/>
      <c r="M31" s="234"/>
      <c r="N31" s="234"/>
      <c r="O31" s="234"/>
      <c r="P31" s="234"/>
      <c r="Q31" s="234"/>
      <c r="R31" s="235"/>
      <c r="S31" s="235"/>
      <c r="T31" s="235"/>
    </row>
    <row r="32" spans="1:20" s="22" customFormat="1" ht="21.75" customHeight="1">
      <c r="A32" s="949"/>
      <c r="B32" s="949"/>
      <c r="C32" s="239"/>
      <c r="D32" s="239"/>
      <c r="E32" s="240"/>
      <c r="F32" s="241"/>
      <c r="G32" s="234"/>
      <c r="H32" s="234"/>
      <c r="I32" s="234"/>
      <c r="J32" s="234"/>
      <c r="K32" s="234"/>
      <c r="L32" s="234"/>
      <c r="M32" s="234"/>
      <c r="N32" s="234"/>
      <c r="O32" s="234"/>
      <c r="P32" s="234"/>
      <c r="Q32" s="234"/>
      <c r="R32" s="235"/>
      <c r="S32" s="235"/>
      <c r="T32" s="235"/>
    </row>
    <row r="33" spans="1:20" s="22" customFormat="1" ht="21.75" customHeight="1">
      <c r="A33" s="949"/>
      <c r="B33" s="949"/>
      <c r="C33" s="239"/>
      <c r="D33" s="239"/>
      <c r="E33" s="240"/>
      <c r="F33" s="241"/>
      <c r="G33" s="234"/>
      <c r="H33" s="234"/>
      <c r="I33" s="234"/>
      <c r="J33" s="234"/>
      <c r="K33" s="234"/>
      <c r="L33" s="234"/>
      <c r="M33" s="234"/>
      <c r="N33" s="234"/>
      <c r="O33" s="234"/>
      <c r="P33" s="234"/>
      <c r="Q33" s="234"/>
      <c r="R33" s="235"/>
      <c r="S33" s="235"/>
      <c r="T33" s="235"/>
    </row>
    <row r="34" spans="1:20" s="22" customFormat="1" ht="21.75" customHeight="1">
      <c r="A34" s="949"/>
      <c r="B34" s="949"/>
      <c r="C34" s="239"/>
      <c r="D34" s="239"/>
      <c r="E34" s="240"/>
      <c r="F34" s="241"/>
      <c r="G34" s="229"/>
      <c r="H34" s="229"/>
      <c r="I34" s="234"/>
      <c r="J34" s="234"/>
      <c r="K34" s="234"/>
      <c r="L34" s="234"/>
      <c r="M34" s="234"/>
      <c r="N34" s="234"/>
      <c r="O34" s="234"/>
      <c r="P34" s="234"/>
      <c r="Q34" s="234"/>
      <c r="R34" s="235"/>
      <c r="S34" s="235"/>
      <c r="T34" s="235"/>
    </row>
    <row r="35" spans="1:20" s="22" customFormat="1" ht="21.75" customHeight="1">
      <c r="A35" s="949"/>
      <c r="B35" s="949"/>
      <c r="C35" s="239"/>
      <c r="D35" s="239"/>
      <c r="E35" s="240"/>
      <c r="F35" s="241"/>
      <c r="G35" s="229"/>
      <c r="H35" s="229"/>
      <c r="I35" s="234"/>
      <c r="J35" s="234"/>
      <c r="K35" s="234"/>
      <c r="L35" s="234"/>
      <c r="M35" s="234"/>
      <c r="N35" s="234"/>
      <c r="O35" s="234"/>
      <c r="P35" s="234"/>
      <c r="Q35" s="234"/>
      <c r="R35" s="235"/>
      <c r="S35" s="235"/>
      <c r="T35" s="235"/>
    </row>
  </sheetData>
  <mergeCells count="47">
    <mergeCell ref="A33:B33"/>
    <mergeCell ref="A34:B34"/>
    <mergeCell ref="A35:B35"/>
    <mergeCell ref="A27:B27"/>
    <mergeCell ref="A28:B28"/>
    <mergeCell ref="A29:B29"/>
    <mergeCell ref="A30:B30"/>
    <mergeCell ref="A31:B31"/>
    <mergeCell ref="A32:B32"/>
    <mergeCell ref="A26:C26"/>
    <mergeCell ref="E26:F26"/>
    <mergeCell ref="A19:B19"/>
    <mergeCell ref="G19:H19"/>
    <mergeCell ref="A20:B20"/>
    <mergeCell ref="G20:H20"/>
    <mergeCell ref="A21:B21"/>
    <mergeCell ref="G21:H21"/>
    <mergeCell ref="A22:B22"/>
    <mergeCell ref="G22:H22"/>
    <mergeCell ref="A23:B23"/>
    <mergeCell ref="G23:H23"/>
    <mergeCell ref="A24:B24"/>
    <mergeCell ref="A16:B16"/>
    <mergeCell ref="G16:H16"/>
    <mergeCell ref="A17:B17"/>
    <mergeCell ref="G17:H17"/>
    <mergeCell ref="A18:B18"/>
    <mergeCell ref="G18:H18"/>
    <mergeCell ref="A13:B13"/>
    <mergeCell ref="G13:H13"/>
    <mergeCell ref="A14:B14"/>
    <mergeCell ref="G14:H14"/>
    <mergeCell ref="A15:B15"/>
    <mergeCell ref="G15:H15"/>
    <mergeCell ref="A12:B12"/>
    <mergeCell ref="G12:H12"/>
    <mergeCell ref="A3:F3"/>
    <mergeCell ref="A4:F4"/>
    <mergeCell ref="A5:F5"/>
    <mergeCell ref="A7:B7"/>
    <mergeCell ref="A8:B8"/>
    <mergeCell ref="A9:B9"/>
    <mergeCell ref="G9:H9"/>
    <mergeCell ref="A10:B10"/>
    <mergeCell ref="G10:H10"/>
    <mergeCell ref="A11:B11"/>
    <mergeCell ref="G11:H11"/>
  </mergeCells>
  <printOptions horizontalCentered="1" verticalCentered="1"/>
  <pageMargins left="0.42" right="0.56000000000000005" top="0.68" bottom="1" header="0.5" footer="0.5"/>
  <pageSetup paperSize="9" orientation="landscape" horizontalDpi="4294967295"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topLeftCell="A4" zoomScale="115" zoomScaleNormal="115" workbookViewId="0">
      <selection activeCell="D13" sqref="D13"/>
    </sheetView>
  </sheetViews>
  <sheetFormatPr defaultRowHeight="14.25"/>
  <cols>
    <col min="1" max="1" width="3.42578125" style="132" customWidth="1"/>
    <col min="2" max="2" width="21.28515625" style="132" customWidth="1"/>
    <col min="3" max="10" width="12.140625" style="136" customWidth="1"/>
    <col min="11" max="12" width="9.140625" style="132"/>
    <col min="13" max="13" width="12.140625" style="132" bestFit="1" customWidth="1"/>
    <col min="14" max="17" width="9.140625" style="132"/>
    <col min="18" max="18" width="9.140625" style="133"/>
    <col min="19" max="29" width="9.140625" style="1"/>
    <col min="30" max="32" width="9.140625" style="277"/>
    <col min="33" max="256" width="9.140625" style="278"/>
    <col min="257" max="257" width="3.42578125" style="278" customWidth="1"/>
    <col min="258" max="258" width="21.28515625" style="278" customWidth="1"/>
    <col min="259" max="266" width="12.140625" style="278" customWidth="1"/>
    <col min="267" max="268" width="9.140625" style="278"/>
    <col min="269" max="269" width="12.140625" style="278" bestFit="1" customWidth="1"/>
    <col min="270" max="512" width="9.140625" style="278"/>
    <col min="513" max="513" width="3.42578125" style="278" customWidth="1"/>
    <col min="514" max="514" width="21.28515625" style="278" customWidth="1"/>
    <col min="515" max="522" width="12.140625" style="278" customWidth="1"/>
    <col min="523" max="524" width="9.140625" style="278"/>
    <col min="525" max="525" width="12.140625" style="278" bestFit="1" customWidth="1"/>
    <col min="526" max="768" width="9.140625" style="278"/>
    <col min="769" max="769" width="3.42578125" style="278" customWidth="1"/>
    <col min="770" max="770" width="21.28515625" style="278" customWidth="1"/>
    <col min="771" max="778" width="12.140625" style="278" customWidth="1"/>
    <col min="779" max="780" width="9.140625" style="278"/>
    <col min="781" max="781" width="12.140625" style="278" bestFit="1" customWidth="1"/>
    <col min="782" max="1024" width="9.140625" style="278"/>
    <col min="1025" max="1025" width="3.42578125" style="278" customWidth="1"/>
    <col min="1026" max="1026" width="21.28515625" style="278" customWidth="1"/>
    <col min="1027" max="1034" width="12.140625" style="278" customWidth="1"/>
    <col min="1035" max="1036" width="9.140625" style="278"/>
    <col min="1037" max="1037" width="12.140625" style="278" bestFit="1" customWidth="1"/>
    <col min="1038" max="1280" width="9.140625" style="278"/>
    <col min="1281" max="1281" width="3.42578125" style="278" customWidth="1"/>
    <col min="1282" max="1282" width="21.28515625" style="278" customWidth="1"/>
    <col min="1283" max="1290" width="12.140625" style="278" customWidth="1"/>
    <col min="1291" max="1292" width="9.140625" style="278"/>
    <col min="1293" max="1293" width="12.140625" style="278" bestFit="1" customWidth="1"/>
    <col min="1294" max="1536" width="9.140625" style="278"/>
    <col min="1537" max="1537" width="3.42578125" style="278" customWidth="1"/>
    <col min="1538" max="1538" width="21.28515625" style="278" customWidth="1"/>
    <col min="1539" max="1546" width="12.140625" style="278" customWidth="1"/>
    <col min="1547" max="1548" width="9.140625" style="278"/>
    <col min="1549" max="1549" width="12.140625" style="278" bestFit="1" customWidth="1"/>
    <col min="1550" max="1792" width="9.140625" style="278"/>
    <col min="1793" max="1793" width="3.42578125" style="278" customWidth="1"/>
    <col min="1794" max="1794" width="21.28515625" style="278" customWidth="1"/>
    <col min="1795" max="1802" width="12.140625" style="278" customWidth="1"/>
    <col min="1803" max="1804" width="9.140625" style="278"/>
    <col min="1805" max="1805" width="12.140625" style="278" bestFit="1" customWidth="1"/>
    <col min="1806" max="2048" width="9.140625" style="278"/>
    <col min="2049" max="2049" width="3.42578125" style="278" customWidth="1"/>
    <col min="2050" max="2050" width="21.28515625" style="278" customWidth="1"/>
    <col min="2051" max="2058" width="12.140625" style="278" customWidth="1"/>
    <col min="2059" max="2060" width="9.140625" style="278"/>
    <col min="2061" max="2061" width="12.140625" style="278" bestFit="1" customWidth="1"/>
    <col min="2062" max="2304" width="9.140625" style="278"/>
    <col min="2305" max="2305" width="3.42578125" style="278" customWidth="1"/>
    <col min="2306" max="2306" width="21.28515625" style="278" customWidth="1"/>
    <col min="2307" max="2314" width="12.140625" style="278" customWidth="1"/>
    <col min="2315" max="2316" width="9.140625" style="278"/>
    <col min="2317" max="2317" width="12.140625" style="278" bestFit="1" customWidth="1"/>
    <col min="2318" max="2560" width="9.140625" style="278"/>
    <col min="2561" max="2561" width="3.42578125" style="278" customWidth="1"/>
    <col min="2562" max="2562" width="21.28515625" style="278" customWidth="1"/>
    <col min="2563" max="2570" width="12.140625" style="278" customWidth="1"/>
    <col min="2571" max="2572" width="9.140625" style="278"/>
    <col min="2573" max="2573" width="12.140625" style="278" bestFit="1" customWidth="1"/>
    <col min="2574" max="2816" width="9.140625" style="278"/>
    <col min="2817" max="2817" width="3.42578125" style="278" customWidth="1"/>
    <col min="2818" max="2818" width="21.28515625" style="278" customWidth="1"/>
    <col min="2819" max="2826" width="12.140625" style="278" customWidth="1"/>
    <col min="2827" max="2828" width="9.140625" style="278"/>
    <col min="2829" max="2829" width="12.140625" style="278" bestFit="1" customWidth="1"/>
    <col min="2830" max="3072" width="9.140625" style="278"/>
    <col min="3073" max="3073" width="3.42578125" style="278" customWidth="1"/>
    <col min="3074" max="3074" width="21.28515625" style="278" customWidth="1"/>
    <col min="3075" max="3082" width="12.140625" style="278" customWidth="1"/>
    <col min="3083" max="3084" width="9.140625" style="278"/>
    <col min="3085" max="3085" width="12.140625" style="278" bestFit="1" customWidth="1"/>
    <col min="3086" max="3328" width="9.140625" style="278"/>
    <col min="3329" max="3329" width="3.42578125" style="278" customWidth="1"/>
    <col min="3330" max="3330" width="21.28515625" style="278" customWidth="1"/>
    <col min="3331" max="3338" width="12.140625" style="278" customWidth="1"/>
    <col min="3339" max="3340" width="9.140625" style="278"/>
    <col min="3341" max="3341" width="12.140625" style="278" bestFit="1" customWidth="1"/>
    <col min="3342" max="3584" width="9.140625" style="278"/>
    <col min="3585" max="3585" width="3.42578125" style="278" customWidth="1"/>
    <col min="3586" max="3586" width="21.28515625" style="278" customWidth="1"/>
    <col min="3587" max="3594" width="12.140625" style="278" customWidth="1"/>
    <col min="3595" max="3596" width="9.140625" style="278"/>
    <col min="3597" max="3597" width="12.140625" style="278" bestFit="1" customWidth="1"/>
    <col min="3598" max="3840" width="9.140625" style="278"/>
    <col min="3841" max="3841" width="3.42578125" style="278" customWidth="1"/>
    <col min="3842" max="3842" width="21.28515625" style="278" customWidth="1"/>
    <col min="3843" max="3850" width="12.140625" style="278" customWidth="1"/>
    <col min="3851" max="3852" width="9.140625" style="278"/>
    <col min="3853" max="3853" width="12.140625" style="278" bestFit="1" customWidth="1"/>
    <col min="3854" max="4096" width="9.140625" style="278"/>
    <col min="4097" max="4097" width="3.42578125" style="278" customWidth="1"/>
    <col min="4098" max="4098" width="21.28515625" style="278" customWidth="1"/>
    <col min="4099" max="4106" width="12.140625" style="278" customWidth="1"/>
    <col min="4107" max="4108" width="9.140625" style="278"/>
    <col min="4109" max="4109" width="12.140625" style="278" bestFit="1" customWidth="1"/>
    <col min="4110" max="4352" width="9.140625" style="278"/>
    <col min="4353" max="4353" width="3.42578125" style="278" customWidth="1"/>
    <col min="4354" max="4354" width="21.28515625" style="278" customWidth="1"/>
    <col min="4355" max="4362" width="12.140625" style="278" customWidth="1"/>
    <col min="4363" max="4364" width="9.140625" style="278"/>
    <col min="4365" max="4365" width="12.140625" style="278" bestFit="1" customWidth="1"/>
    <col min="4366" max="4608" width="9.140625" style="278"/>
    <col min="4609" max="4609" width="3.42578125" style="278" customWidth="1"/>
    <col min="4610" max="4610" width="21.28515625" style="278" customWidth="1"/>
    <col min="4611" max="4618" width="12.140625" style="278" customWidth="1"/>
    <col min="4619" max="4620" width="9.140625" style="278"/>
    <col min="4621" max="4621" width="12.140625" style="278" bestFit="1" customWidth="1"/>
    <col min="4622" max="4864" width="9.140625" style="278"/>
    <col min="4865" max="4865" width="3.42578125" style="278" customWidth="1"/>
    <col min="4866" max="4866" width="21.28515625" style="278" customWidth="1"/>
    <col min="4867" max="4874" width="12.140625" style="278" customWidth="1"/>
    <col min="4875" max="4876" width="9.140625" style="278"/>
    <col min="4877" max="4877" width="12.140625" style="278" bestFit="1" customWidth="1"/>
    <col min="4878" max="5120" width="9.140625" style="278"/>
    <col min="5121" max="5121" width="3.42578125" style="278" customWidth="1"/>
    <col min="5122" max="5122" width="21.28515625" style="278" customWidth="1"/>
    <col min="5123" max="5130" width="12.140625" style="278" customWidth="1"/>
    <col min="5131" max="5132" width="9.140625" style="278"/>
    <col min="5133" max="5133" width="12.140625" style="278" bestFit="1" customWidth="1"/>
    <col min="5134" max="5376" width="9.140625" style="278"/>
    <col min="5377" max="5377" width="3.42578125" style="278" customWidth="1"/>
    <col min="5378" max="5378" width="21.28515625" style="278" customWidth="1"/>
    <col min="5379" max="5386" width="12.140625" style="278" customWidth="1"/>
    <col min="5387" max="5388" width="9.140625" style="278"/>
    <col min="5389" max="5389" width="12.140625" style="278" bestFit="1" customWidth="1"/>
    <col min="5390" max="5632" width="9.140625" style="278"/>
    <col min="5633" max="5633" width="3.42578125" style="278" customWidth="1"/>
    <col min="5634" max="5634" width="21.28515625" style="278" customWidth="1"/>
    <col min="5635" max="5642" width="12.140625" style="278" customWidth="1"/>
    <col min="5643" max="5644" width="9.140625" style="278"/>
    <col min="5645" max="5645" width="12.140625" style="278" bestFit="1" customWidth="1"/>
    <col min="5646" max="5888" width="9.140625" style="278"/>
    <col min="5889" max="5889" width="3.42578125" style="278" customWidth="1"/>
    <col min="5890" max="5890" width="21.28515625" style="278" customWidth="1"/>
    <col min="5891" max="5898" width="12.140625" style="278" customWidth="1"/>
    <col min="5899" max="5900" width="9.140625" style="278"/>
    <col min="5901" max="5901" width="12.140625" style="278" bestFit="1" customWidth="1"/>
    <col min="5902" max="6144" width="9.140625" style="278"/>
    <col min="6145" max="6145" width="3.42578125" style="278" customWidth="1"/>
    <col min="6146" max="6146" width="21.28515625" style="278" customWidth="1"/>
    <col min="6147" max="6154" width="12.140625" style="278" customWidth="1"/>
    <col min="6155" max="6156" width="9.140625" style="278"/>
    <col min="6157" max="6157" width="12.140625" style="278" bestFit="1" customWidth="1"/>
    <col min="6158" max="6400" width="9.140625" style="278"/>
    <col min="6401" max="6401" width="3.42578125" style="278" customWidth="1"/>
    <col min="6402" max="6402" width="21.28515625" style="278" customWidth="1"/>
    <col min="6403" max="6410" width="12.140625" style="278" customWidth="1"/>
    <col min="6411" max="6412" width="9.140625" style="278"/>
    <col min="6413" max="6413" width="12.140625" style="278" bestFit="1" customWidth="1"/>
    <col min="6414" max="6656" width="9.140625" style="278"/>
    <col min="6657" max="6657" width="3.42578125" style="278" customWidth="1"/>
    <col min="6658" max="6658" width="21.28515625" style="278" customWidth="1"/>
    <col min="6659" max="6666" width="12.140625" style="278" customWidth="1"/>
    <col min="6667" max="6668" width="9.140625" style="278"/>
    <col min="6669" max="6669" width="12.140625" style="278" bestFit="1" customWidth="1"/>
    <col min="6670" max="6912" width="9.140625" style="278"/>
    <col min="6913" max="6913" width="3.42578125" style="278" customWidth="1"/>
    <col min="6914" max="6914" width="21.28515625" style="278" customWidth="1"/>
    <col min="6915" max="6922" width="12.140625" style="278" customWidth="1"/>
    <col min="6923" max="6924" width="9.140625" style="278"/>
    <col min="6925" max="6925" width="12.140625" style="278" bestFit="1" customWidth="1"/>
    <col min="6926" max="7168" width="9.140625" style="278"/>
    <col min="7169" max="7169" width="3.42578125" style="278" customWidth="1"/>
    <col min="7170" max="7170" width="21.28515625" style="278" customWidth="1"/>
    <col min="7171" max="7178" width="12.140625" style="278" customWidth="1"/>
    <col min="7179" max="7180" width="9.140625" style="278"/>
    <col min="7181" max="7181" width="12.140625" style="278" bestFit="1" customWidth="1"/>
    <col min="7182" max="7424" width="9.140625" style="278"/>
    <col min="7425" max="7425" width="3.42578125" style="278" customWidth="1"/>
    <col min="7426" max="7426" width="21.28515625" style="278" customWidth="1"/>
    <col min="7427" max="7434" width="12.140625" style="278" customWidth="1"/>
    <col min="7435" max="7436" width="9.140625" style="278"/>
    <col min="7437" max="7437" width="12.140625" style="278" bestFit="1" customWidth="1"/>
    <col min="7438" max="7680" width="9.140625" style="278"/>
    <col min="7681" max="7681" width="3.42578125" style="278" customWidth="1"/>
    <col min="7682" max="7682" width="21.28515625" style="278" customWidth="1"/>
    <col min="7683" max="7690" width="12.140625" style="278" customWidth="1"/>
    <col min="7691" max="7692" width="9.140625" style="278"/>
    <col min="7693" max="7693" width="12.140625" style="278" bestFit="1" customWidth="1"/>
    <col min="7694" max="7936" width="9.140625" style="278"/>
    <col min="7937" max="7937" width="3.42578125" style="278" customWidth="1"/>
    <col min="7938" max="7938" width="21.28515625" style="278" customWidth="1"/>
    <col min="7939" max="7946" width="12.140625" style="278" customWidth="1"/>
    <col min="7947" max="7948" width="9.140625" style="278"/>
    <col min="7949" max="7949" width="12.140625" style="278" bestFit="1" customWidth="1"/>
    <col min="7950" max="8192" width="9.140625" style="278"/>
    <col min="8193" max="8193" width="3.42578125" style="278" customWidth="1"/>
    <col min="8194" max="8194" width="21.28515625" style="278" customWidth="1"/>
    <col min="8195" max="8202" width="12.140625" style="278" customWidth="1"/>
    <col min="8203" max="8204" width="9.140625" style="278"/>
    <col min="8205" max="8205" width="12.140625" style="278" bestFit="1" customWidth="1"/>
    <col min="8206" max="8448" width="9.140625" style="278"/>
    <col min="8449" max="8449" width="3.42578125" style="278" customWidth="1"/>
    <col min="8450" max="8450" width="21.28515625" style="278" customWidth="1"/>
    <col min="8451" max="8458" width="12.140625" style="278" customWidth="1"/>
    <col min="8459" max="8460" width="9.140625" style="278"/>
    <col min="8461" max="8461" width="12.140625" style="278" bestFit="1" customWidth="1"/>
    <col min="8462" max="8704" width="9.140625" style="278"/>
    <col min="8705" max="8705" width="3.42578125" style="278" customWidth="1"/>
    <col min="8706" max="8706" width="21.28515625" style="278" customWidth="1"/>
    <col min="8707" max="8714" width="12.140625" style="278" customWidth="1"/>
    <col min="8715" max="8716" width="9.140625" style="278"/>
    <col min="8717" max="8717" width="12.140625" style="278" bestFit="1" customWidth="1"/>
    <col min="8718" max="8960" width="9.140625" style="278"/>
    <col min="8961" max="8961" width="3.42578125" style="278" customWidth="1"/>
    <col min="8962" max="8962" width="21.28515625" style="278" customWidth="1"/>
    <col min="8963" max="8970" width="12.140625" style="278" customWidth="1"/>
    <col min="8971" max="8972" width="9.140625" style="278"/>
    <col min="8973" max="8973" width="12.140625" style="278" bestFit="1" customWidth="1"/>
    <col min="8974" max="9216" width="9.140625" style="278"/>
    <col min="9217" max="9217" width="3.42578125" style="278" customWidth="1"/>
    <col min="9218" max="9218" width="21.28515625" style="278" customWidth="1"/>
    <col min="9219" max="9226" width="12.140625" style="278" customWidth="1"/>
    <col min="9227" max="9228" width="9.140625" style="278"/>
    <col min="9229" max="9229" width="12.140625" style="278" bestFit="1" customWidth="1"/>
    <col min="9230" max="9472" width="9.140625" style="278"/>
    <col min="9473" max="9473" width="3.42578125" style="278" customWidth="1"/>
    <col min="9474" max="9474" width="21.28515625" style="278" customWidth="1"/>
    <col min="9475" max="9482" width="12.140625" style="278" customWidth="1"/>
    <col min="9483" max="9484" width="9.140625" style="278"/>
    <col min="9485" max="9485" width="12.140625" style="278" bestFit="1" customWidth="1"/>
    <col min="9486" max="9728" width="9.140625" style="278"/>
    <col min="9729" max="9729" width="3.42578125" style="278" customWidth="1"/>
    <col min="9730" max="9730" width="21.28515625" style="278" customWidth="1"/>
    <col min="9731" max="9738" width="12.140625" style="278" customWidth="1"/>
    <col min="9739" max="9740" width="9.140625" style="278"/>
    <col min="9741" max="9741" width="12.140625" style="278" bestFit="1" customWidth="1"/>
    <col min="9742" max="9984" width="9.140625" style="278"/>
    <col min="9985" max="9985" width="3.42578125" style="278" customWidth="1"/>
    <col min="9986" max="9986" width="21.28515625" style="278" customWidth="1"/>
    <col min="9987" max="9994" width="12.140625" style="278" customWidth="1"/>
    <col min="9995" max="9996" width="9.140625" style="278"/>
    <col min="9997" max="9997" width="12.140625" style="278" bestFit="1" customWidth="1"/>
    <col min="9998" max="10240" width="9.140625" style="278"/>
    <col min="10241" max="10241" width="3.42578125" style="278" customWidth="1"/>
    <col min="10242" max="10242" width="21.28515625" style="278" customWidth="1"/>
    <col min="10243" max="10250" width="12.140625" style="278" customWidth="1"/>
    <col min="10251" max="10252" width="9.140625" style="278"/>
    <col min="10253" max="10253" width="12.140625" style="278" bestFit="1" customWidth="1"/>
    <col min="10254" max="10496" width="9.140625" style="278"/>
    <col min="10497" max="10497" width="3.42578125" style="278" customWidth="1"/>
    <col min="10498" max="10498" width="21.28515625" style="278" customWidth="1"/>
    <col min="10499" max="10506" width="12.140625" style="278" customWidth="1"/>
    <col min="10507" max="10508" width="9.140625" style="278"/>
    <col min="10509" max="10509" width="12.140625" style="278" bestFit="1" customWidth="1"/>
    <col min="10510" max="10752" width="9.140625" style="278"/>
    <col min="10753" max="10753" width="3.42578125" style="278" customWidth="1"/>
    <col min="10754" max="10754" width="21.28515625" style="278" customWidth="1"/>
    <col min="10755" max="10762" width="12.140625" style="278" customWidth="1"/>
    <col min="10763" max="10764" width="9.140625" style="278"/>
    <col min="10765" max="10765" width="12.140625" style="278" bestFit="1" customWidth="1"/>
    <col min="10766" max="11008" width="9.140625" style="278"/>
    <col min="11009" max="11009" width="3.42578125" style="278" customWidth="1"/>
    <col min="11010" max="11010" width="21.28515625" style="278" customWidth="1"/>
    <col min="11011" max="11018" width="12.140625" style="278" customWidth="1"/>
    <col min="11019" max="11020" width="9.140625" style="278"/>
    <col min="11021" max="11021" width="12.140625" style="278" bestFit="1" customWidth="1"/>
    <col min="11022" max="11264" width="9.140625" style="278"/>
    <col min="11265" max="11265" width="3.42578125" style="278" customWidth="1"/>
    <col min="11266" max="11266" width="21.28515625" style="278" customWidth="1"/>
    <col min="11267" max="11274" width="12.140625" style="278" customWidth="1"/>
    <col min="11275" max="11276" width="9.140625" style="278"/>
    <col min="11277" max="11277" width="12.140625" style="278" bestFit="1" customWidth="1"/>
    <col min="11278" max="11520" width="9.140625" style="278"/>
    <col min="11521" max="11521" width="3.42578125" style="278" customWidth="1"/>
    <col min="11522" max="11522" width="21.28515625" style="278" customWidth="1"/>
    <col min="11523" max="11530" width="12.140625" style="278" customWidth="1"/>
    <col min="11531" max="11532" width="9.140625" style="278"/>
    <col min="11533" max="11533" width="12.140625" style="278" bestFit="1" customWidth="1"/>
    <col min="11534" max="11776" width="9.140625" style="278"/>
    <col min="11777" max="11777" width="3.42578125" style="278" customWidth="1"/>
    <col min="11778" max="11778" width="21.28515625" style="278" customWidth="1"/>
    <col min="11779" max="11786" width="12.140625" style="278" customWidth="1"/>
    <col min="11787" max="11788" width="9.140625" style="278"/>
    <col min="11789" max="11789" width="12.140625" style="278" bestFit="1" customWidth="1"/>
    <col min="11790" max="12032" width="9.140625" style="278"/>
    <col min="12033" max="12033" width="3.42578125" style="278" customWidth="1"/>
    <col min="12034" max="12034" width="21.28515625" style="278" customWidth="1"/>
    <col min="12035" max="12042" width="12.140625" style="278" customWidth="1"/>
    <col min="12043" max="12044" width="9.140625" style="278"/>
    <col min="12045" max="12045" width="12.140625" style="278" bestFit="1" customWidth="1"/>
    <col min="12046" max="12288" width="9.140625" style="278"/>
    <col min="12289" max="12289" width="3.42578125" style="278" customWidth="1"/>
    <col min="12290" max="12290" width="21.28515625" style="278" customWidth="1"/>
    <col min="12291" max="12298" width="12.140625" style="278" customWidth="1"/>
    <col min="12299" max="12300" width="9.140625" style="278"/>
    <col min="12301" max="12301" width="12.140625" style="278" bestFit="1" customWidth="1"/>
    <col min="12302" max="12544" width="9.140625" style="278"/>
    <col min="12545" max="12545" width="3.42578125" style="278" customWidth="1"/>
    <col min="12546" max="12546" width="21.28515625" style="278" customWidth="1"/>
    <col min="12547" max="12554" width="12.140625" style="278" customWidth="1"/>
    <col min="12555" max="12556" width="9.140625" style="278"/>
    <col min="12557" max="12557" width="12.140625" style="278" bestFit="1" customWidth="1"/>
    <col min="12558" max="12800" width="9.140625" style="278"/>
    <col min="12801" max="12801" width="3.42578125" style="278" customWidth="1"/>
    <col min="12802" max="12802" width="21.28515625" style="278" customWidth="1"/>
    <col min="12803" max="12810" width="12.140625" style="278" customWidth="1"/>
    <col min="12811" max="12812" width="9.140625" style="278"/>
    <col min="12813" max="12813" width="12.140625" style="278" bestFit="1" customWidth="1"/>
    <col min="12814" max="13056" width="9.140625" style="278"/>
    <col min="13057" max="13057" width="3.42578125" style="278" customWidth="1"/>
    <col min="13058" max="13058" width="21.28515625" style="278" customWidth="1"/>
    <col min="13059" max="13066" width="12.140625" style="278" customWidth="1"/>
    <col min="13067" max="13068" width="9.140625" style="278"/>
    <col min="13069" max="13069" width="12.140625" style="278" bestFit="1" customWidth="1"/>
    <col min="13070" max="13312" width="9.140625" style="278"/>
    <col min="13313" max="13313" width="3.42578125" style="278" customWidth="1"/>
    <col min="13314" max="13314" width="21.28515625" style="278" customWidth="1"/>
    <col min="13315" max="13322" width="12.140625" style="278" customWidth="1"/>
    <col min="13323" max="13324" width="9.140625" style="278"/>
    <col min="13325" max="13325" width="12.140625" style="278" bestFit="1" customWidth="1"/>
    <col min="13326" max="13568" width="9.140625" style="278"/>
    <col min="13569" max="13569" width="3.42578125" style="278" customWidth="1"/>
    <col min="13570" max="13570" width="21.28515625" style="278" customWidth="1"/>
    <col min="13571" max="13578" width="12.140625" style="278" customWidth="1"/>
    <col min="13579" max="13580" width="9.140625" style="278"/>
    <col min="13581" max="13581" width="12.140625" style="278" bestFit="1" customWidth="1"/>
    <col min="13582" max="13824" width="9.140625" style="278"/>
    <col min="13825" max="13825" width="3.42578125" style="278" customWidth="1"/>
    <col min="13826" max="13826" width="21.28515625" style="278" customWidth="1"/>
    <col min="13827" max="13834" width="12.140625" style="278" customWidth="1"/>
    <col min="13835" max="13836" width="9.140625" style="278"/>
    <col min="13837" max="13837" width="12.140625" style="278" bestFit="1" customWidth="1"/>
    <col min="13838" max="14080" width="9.140625" style="278"/>
    <col min="14081" max="14081" width="3.42578125" style="278" customWidth="1"/>
    <col min="14082" max="14082" width="21.28515625" style="278" customWidth="1"/>
    <col min="14083" max="14090" width="12.140625" style="278" customWidth="1"/>
    <col min="14091" max="14092" width="9.140625" style="278"/>
    <col min="14093" max="14093" width="12.140625" style="278" bestFit="1" customWidth="1"/>
    <col min="14094" max="14336" width="9.140625" style="278"/>
    <col min="14337" max="14337" width="3.42578125" style="278" customWidth="1"/>
    <col min="14338" max="14338" width="21.28515625" style="278" customWidth="1"/>
    <col min="14339" max="14346" width="12.140625" style="278" customWidth="1"/>
    <col min="14347" max="14348" width="9.140625" style="278"/>
    <col min="14349" max="14349" width="12.140625" style="278" bestFit="1" customWidth="1"/>
    <col min="14350" max="14592" width="9.140625" style="278"/>
    <col min="14593" max="14593" width="3.42578125" style="278" customWidth="1"/>
    <col min="14594" max="14594" width="21.28515625" style="278" customWidth="1"/>
    <col min="14595" max="14602" width="12.140625" style="278" customWidth="1"/>
    <col min="14603" max="14604" width="9.140625" style="278"/>
    <col min="14605" max="14605" width="12.140625" style="278" bestFit="1" customWidth="1"/>
    <col min="14606" max="14848" width="9.140625" style="278"/>
    <col min="14849" max="14849" width="3.42578125" style="278" customWidth="1"/>
    <col min="14850" max="14850" width="21.28515625" style="278" customWidth="1"/>
    <col min="14851" max="14858" width="12.140625" style="278" customWidth="1"/>
    <col min="14859" max="14860" width="9.140625" style="278"/>
    <col min="14861" max="14861" width="12.140625" style="278" bestFit="1" customWidth="1"/>
    <col min="14862" max="15104" width="9.140625" style="278"/>
    <col min="15105" max="15105" width="3.42578125" style="278" customWidth="1"/>
    <col min="15106" max="15106" width="21.28515625" style="278" customWidth="1"/>
    <col min="15107" max="15114" width="12.140625" style="278" customWidth="1"/>
    <col min="15115" max="15116" width="9.140625" style="278"/>
    <col min="15117" max="15117" width="12.140625" style="278" bestFit="1" customWidth="1"/>
    <col min="15118" max="15360" width="9.140625" style="278"/>
    <col min="15361" max="15361" width="3.42578125" style="278" customWidth="1"/>
    <col min="15362" max="15362" width="21.28515625" style="278" customWidth="1"/>
    <col min="15363" max="15370" width="12.140625" style="278" customWidth="1"/>
    <col min="15371" max="15372" width="9.140625" style="278"/>
    <col min="15373" max="15373" width="12.140625" style="278" bestFit="1" customWidth="1"/>
    <col min="15374" max="15616" width="9.140625" style="278"/>
    <col min="15617" max="15617" width="3.42578125" style="278" customWidth="1"/>
    <col min="15618" max="15618" width="21.28515625" style="278" customWidth="1"/>
    <col min="15619" max="15626" width="12.140625" style="278" customWidth="1"/>
    <col min="15627" max="15628" width="9.140625" style="278"/>
    <col min="15629" max="15629" width="12.140625" style="278" bestFit="1" customWidth="1"/>
    <col min="15630" max="15872" width="9.140625" style="278"/>
    <col min="15873" max="15873" width="3.42578125" style="278" customWidth="1"/>
    <col min="15874" max="15874" width="21.28515625" style="278" customWidth="1"/>
    <col min="15875" max="15882" width="12.140625" style="278" customWidth="1"/>
    <col min="15883" max="15884" width="9.140625" style="278"/>
    <col min="15885" max="15885" width="12.140625" style="278" bestFit="1" customWidth="1"/>
    <col min="15886" max="16128" width="9.140625" style="278"/>
    <col min="16129" max="16129" width="3.42578125" style="278" customWidth="1"/>
    <col min="16130" max="16130" width="21.28515625" style="278" customWidth="1"/>
    <col min="16131" max="16138" width="12.140625" style="278" customWidth="1"/>
    <col min="16139" max="16140" width="9.140625" style="278"/>
    <col min="16141" max="16141" width="12.140625" style="278" bestFit="1" customWidth="1"/>
    <col min="16142" max="16384" width="9.140625" style="278"/>
  </cols>
  <sheetData>
    <row r="1" spans="1:32" s="244" customFormat="1" ht="16.5">
      <c r="A1" s="132"/>
      <c r="B1" s="132"/>
      <c r="C1" s="136"/>
      <c r="D1" s="136"/>
      <c r="E1" s="136"/>
      <c r="F1" s="136"/>
      <c r="G1" s="136"/>
      <c r="H1" s="136"/>
      <c r="I1" s="136"/>
      <c r="J1" s="136"/>
      <c r="K1" s="132"/>
      <c r="L1" s="132"/>
      <c r="M1" s="132"/>
      <c r="N1" s="132"/>
      <c r="O1" s="132"/>
      <c r="P1" s="132"/>
      <c r="Q1" s="132"/>
      <c r="R1" s="135"/>
      <c r="S1" s="3"/>
      <c r="T1" s="3"/>
      <c r="U1" s="3"/>
      <c r="V1" s="3"/>
      <c r="W1" s="3"/>
      <c r="X1" s="3"/>
      <c r="Y1" s="3"/>
      <c r="Z1" s="3"/>
      <c r="AA1" s="3"/>
      <c r="AB1" s="3"/>
      <c r="AC1" s="3"/>
    </row>
    <row r="2" spans="1:32" s="245" customFormat="1" ht="16.5">
      <c r="A2" s="132"/>
      <c r="B2" s="132"/>
      <c r="C2" s="136"/>
      <c r="D2" s="136"/>
      <c r="E2" s="136"/>
      <c r="F2" s="136"/>
      <c r="G2" s="136"/>
      <c r="H2" s="136"/>
      <c r="I2" s="136"/>
      <c r="J2" s="136"/>
      <c r="K2" s="132"/>
      <c r="L2" s="132"/>
      <c r="M2" s="132"/>
      <c r="N2" s="132"/>
      <c r="O2" s="132"/>
      <c r="P2" s="132"/>
      <c r="Q2" s="132"/>
      <c r="R2" s="135"/>
      <c r="S2" s="3"/>
      <c r="T2" s="3"/>
      <c r="U2" s="3"/>
      <c r="V2" s="3"/>
      <c r="W2" s="3"/>
      <c r="X2" s="3"/>
      <c r="Y2" s="3"/>
      <c r="Z2" s="3"/>
      <c r="AA2" s="3"/>
      <c r="AB2" s="3"/>
      <c r="AC2" s="3"/>
    </row>
    <row r="3" spans="1:32" s="245" customFormat="1" ht="150">
      <c r="A3" s="132"/>
      <c r="B3" s="246"/>
      <c r="C3" s="247" t="s">
        <v>166</v>
      </c>
      <c r="D3" s="247" t="s">
        <v>167</v>
      </c>
      <c r="E3" s="247" t="s">
        <v>168</v>
      </c>
      <c r="F3" s="248" t="s">
        <v>169</v>
      </c>
      <c r="G3" s="247" t="s">
        <v>170</v>
      </c>
      <c r="H3" s="249" t="s">
        <v>171</v>
      </c>
      <c r="I3" s="249" t="s">
        <v>703</v>
      </c>
      <c r="J3" s="249"/>
      <c r="K3" s="250"/>
      <c r="L3" s="251" t="s">
        <v>173</v>
      </c>
      <c r="M3" s="132"/>
      <c r="N3" s="132"/>
      <c r="O3" s="132"/>
      <c r="P3" s="132"/>
      <c r="Q3" s="132"/>
      <c r="R3" s="135"/>
      <c r="S3" s="3"/>
      <c r="T3" s="3"/>
      <c r="U3" s="3"/>
      <c r="V3" s="3"/>
      <c r="W3" s="3"/>
      <c r="X3" s="3"/>
      <c r="Y3" s="3"/>
      <c r="Z3" s="3"/>
      <c r="AA3" s="3"/>
      <c r="AB3" s="3"/>
      <c r="AC3" s="3"/>
    </row>
    <row r="4" spans="1:32" s="255" customFormat="1">
      <c r="A4" s="132"/>
      <c r="B4" s="246" t="s">
        <v>174</v>
      </c>
      <c r="C4" s="247"/>
      <c r="D4" s="247">
        <v>2085</v>
      </c>
      <c r="E4" s="247">
        <v>608</v>
      </c>
      <c r="F4" s="247">
        <v>883</v>
      </c>
      <c r="G4" s="247">
        <v>16998</v>
      </c>
      <c r="H4" s="247">
        <v>6843</v>
      </c>
      <c r="I4" s="247">
        <v>8587</v>
      </c>
      <c r="J4" s="247"/>
      <c r="K4" s="246"/>
      <c r="L4" s="251"/>
      <c r="M4" s="132"/>
      <c r="N4" s="132"/>
      <c r="O4" s="132"/>
      <c r="P4" s="132"/>
      <c r="Q4" s="132"/>
      <c r="R4" s="252"/>
      <c r="S4" s="253"/>
      <c r="T4" s="253"/>
      <c r="U4" s="253"/>
      <c r="V4" s="253"/>
      <c r="W4" s="253"/>
      <c r="X4" s="253"/>
      <c r="Y4" s="253"/>
      <c r="Z4" s="253"/>
      <c r="AA4" s="253"/>
      <c r="AB4" s="253"/>
      <c r="AC4" s="253"/>
      <c r="AD4" s="254"/>
      <c r="AE4" s="254"/>
      <c r="AF4" s="254"/>
    </row>
    <row r="5" spans="1:32" s="255" customFormat="1">
      <c r="A5" s="132"/>
      <c r="B5" s="246" t="s">
        <v>175</v>
      </c>
      <c r="C5" s="247"/>
      <c r="D5" s="247"/>
      <c r="E5" s="247"/>
      <c r="F5" s="247"/>
      <c r="G5" s="247"/>
      <c r="H5" s="247"/>
      <c r="I5" s="247"/>
      <c r="J5" s="247"/>
      <c r="K5" s="246"/>
      <c r="L5" s="251"/>
      <c r="M5" s="132"/>
      <c r="N5" s="132"/>
      <c r="O5" s="132"/>
      <c r="P5" s="132"/>
      <c r="Q5" s="132"/>
      <c r="R5" s="252"/>
      <c r="S5" s="253"/>
      <c r="T5" s="253"/>
      <c r="U5" s="253"/>
      <c r="V5" s="253"/>
      <c r="W5" s="253"/>
      <c r="X5" s="253"/>
      <c r="Y5" s="253"/>
      <c r="Z5" s="253"/>
      <c r="AA5" s="253"/>
      <c r="AB5" s="253"/>
      <c r="AC5" s="253"/>
      <c r="AD5" s="254"/>
      <c r="AE5" s="254"/>
      <c r="AF5" s="254"/>
    </row>
    <row r="6" spans="1:32" s="255" customFormat="1">
      <c r="A6" s="132"/>
      <c r="B6" s="132"/>
      <c r="C6" s="136"/>
      <c r="D6" s="136"/>
      <c r="E6" s="136"/>
      <c r="F6" s="136"/>
      <c r="G6" s="136"/>
      <c r="H6" s="136"/>
      <c r="I6" s="136"/>
      <c r="J6" s="136"/>
      <c r="K6" s="132"/>
      <c r="L6" s="132"/>
      <c r="M6" s="132"/>
      <c r="N6" s="132"/>
      <c r="O6" s="132"/>
      <c r="P6" s="132"/>
      <c r="Q6" s="132"/>
      <c r="R6" s="252"/>
      <c r="S6" s="253"/>
      <c r="T6" s="253"/>
      <c r="U6" s="253"/>
      <c r="V6" s="253"/>
      <c r="W6" s="253"/>
      <c r="X6" s="253"/>
      <c r="Y6" s="253"/>
      <c r="Z6" s="253"/>
      <c r="AA6" s="253"/>
      <c r="AB6" s="253"/>
      <c r="AC6" s="253"/>
      <c r="AD6" s="254"/>
      <c r="AE6" s="254"/>
      <c r="AF6" s="254"/>
    </row>
    <row r="7" spans="1:32" s="255" customFormat="1">
      <c r="A7" s="132"/>
      <c r="B7" s="132"/>
      <c r="C7" s="136"/>
      <c r="D7" s="136"/>
      <c r="E7" s="136"/>
      <c r="F7" s="136"/>
      <c r="G7" s="136"/>
      <c r="H7" s="136"/>
      <c r="I7" s="136"/>
      <c r="J7" s="136"/>
      <c r="K7" s="132"/>
      <c r="L7" s="132"/>
      <c r="M7" s="132"/>
      <c r="N7" s="132"/>
      <c r="O7" s="132"/>
      <c r="P7" s="132"/>
      <c r="Q7" s="132"/>
      <c r="R7" s="252"/>
      <c r="S7" s="253"/>
      <c r="T7" s="253"/>
      <c r="U7" s="253"/>
      <c r="V7" s="253"/>
      <c r="W7" s="253"/>
      <c r="X7" s="253"/>
      <c r="Y7" s="253"/>
      <c r="Z7" s="253"/>
      <c r="AA7" s="253"/>
      <c r="AB7" s="253"/>
      <c r="AC7" s="253"/>
      <c r="AD7" s="254"/>
      <c r="AE7" s="254"/>
      <c r="AF7" s="254"/>
    </row>
    <row r="8" spans="1:32" s="255" customFormat="1">
      <c r="A8" s="132"/>
      <c r="B8" s="132"/>
      <c r="C8" s="136"/>
      <c r="D8" s="136"/>
      <c r="E8" s="136"/>
      <c r="F8" s="136"/>
      <c r="G8" s="136"/>
      <c r="H8" s="136"/>
      <c r="I8" s="136"/>
      <c r="J8" s="136"/>
      <c r="K8" s="132"/>
      <c r="L8" s="132"/>
      <c r="M8" s="132"/>
      <c r="N8" s="132"/>
      <c r="O8" s="132"/>
      <c r="P8" s="132"/>
      <c r="Q8" s="132"/>
      <c r="R8" s="252"/>
      <c r="S8" s="253"/>
      <c r="T8" s="253"/>
      <c r="U8" s="253"/>
      <c r="V8" s="253"/>
      <c r="W8" s="253"/>
      <c r="X8" s="253"/>
      <c r="Y8" s="253"/>
      <c r="Z8" s="253"/>
      <c r="AA8" s="253"/>
      <c r="AB8" s="253"/>
      <c r="AC8" s="253"/>
      <c r="AD8" s="254"/>
      <c r="AE8" s="254"/>
      <c r="AF8" s="254"/>
    </row>
    <row r="9" spans="1:32" s="255" customFormat="1" ht="99.75">
      <c r="A9" s="132"/>
      <c r="B9" s="256"/>
      <c r="C9" s="257" t="s">
        <v>176</v>
      </c>
      <c r="D9" s="257" t="s">
        <v>177</v>
      </c>
      <c r="E9" s="257"/>
      <c r="F9" s="258" t="s">
        <v>178</v>
      </c>
      <c r="G9" s="136"/>
      <c r="H9" s="136"/>
      <c r="I9" s="136"/>
      <c r="J9" s="136"/>
      <c r="K9" s="132"/>
      <c r="L9" s="132"/>
      <c r="M9" s="132"/>
      <c r="Q9" s="132"/>
      <c r="R9" s="252"/>
      <c r="S9" s="253"/>
      <c r="T9" s="253"/>
      <c r="U9" s="253"/>
      <c r="V9" s="253"/>
      <c r="W9" s="253"/>
      <c r="X9" s="253"/>
      <c r="Y9" s="253"/>
      <c r="Z9" s="253"/>
      <c r="AA9" s="253"/>
      <c r="AB9" s="253"/>
      <c r="AC9" s="253"/>
      <c r="AD9" s="254"/>
      <c r="AE9" s="254"/>
      <c r="AF9" s="254"/>
    </row>
    <row r="10" spans="1:32" s="255" customFormat="1">
      <c r="A10" s="132"/>
      <c r="B10" s="256">
        <v>2014</v>
      </c>
      <c r="C10" s="258">
        <v>235258</v>
      </c>
      <c r="D10" s="258">
        <v>3598735</v>
      </c>
      <c r="E10" s="258"/>
      <c r="F10" s="258"/>
      <c r="G10" s="136"/>
      <c r="H10" s="136"/>
      <c r="I10" s="136"/>
      <c r="J10" s="136"/>
      <c r="K10" s="132"/>
      <c r="L10" s="132"/>
      <c r="M10" s="132"/>
      <c r="Q10" s="132"/>
      <c r="R10" s="252"/>
      <c r="S10" s="253"/>
      <c r="T10" s="253"/>
      <c r="U10" s="253"/>
      <c r="V10" s="253"/>
      <c r="W10" s="253"/>
      <c r="X10" s="253"/>
      <c r="Y10" s="253"/>
      <c r="Z10" s="253"/>
      <c r="AA10" s="253"/>
      <c r="AB10" s="253"/>
      <c r="AC10" s="253"/>
      <c r="AD10" s="254"/>
      <c r="AE10" s="254"/>
      <c r="AF10" s="254"/>
    </row>
    <row r="11" spans="1:32" s="255" customFormat="1">
      <c r="A11" s="132"/>
      <c r="B11" s="256">
        <v>2015</v>
      </c>
      <c r="C11" s="258">
        <v>254587</v>
      </c>
      <c r="D11" s="258">
        <v>3505567</v>
      </c>
      <c r="E11" s="258"/>
      <c r="F11" s="258"/>
      <c r="G11" s="136"/>
      <c r="H11" s="136"/>
      <c r="I11" s="136"/>
      <c r="J11" s="136"/>
      <c r="K11" s="132"/>
      <c r="L11" s="132"/>
      <c r="M11" s="132"/>
      <c r="Q11" s="132"/>
      <c r="R11" s="252"/>
      <c r="S11" s="253"/>
      <c r="T11" s="253"/>
      <c r="U11" s="253"/>
      <c r="V11" s="253"/>
      <c r="W11" s="253"/>
      <c r="X11" s="253"/>
      <c r="Y11" s="253"/>
      <c r="Z11" s="253"/>
      <c r="AA11" s="253"/>
      <c r="AB11" s="253"/>
      <c r="AC11" s="253"/>
      <c r="AD11" s="254"/>
      <c r="AE11" s="254"/>
      <c r="AF11" s="254"/>
    </row>
    <row r="12" spans="1:32" s="255" customFormat="1">
      <c r="A12" s="132"/>
      <c r="B12" s="256">
        <v>2016</v>
      </c>
      <c r="C12" s="258">
        <v>256038</v>
      </c>
      <c r="D12" s="258">
        <v>4198270</v>
      </c>
      <c r="E12" s="258"/>
      <c r="F12" s="258"/>
      <c r="G12" s="136"/>
      <c r="H12" s="136"/>
      <c r="I12" s="136"/>
      <c r="J12" s="136"/>
      <c r="K12" s="132"/>
      <c r="L12" s="132"/>
      <c r="M12" s="132"/>
      <c r="N12" s="132"/>
      <c r="O12" s="132"/>
      <c r="P12" s="132"/>
      <c r="Q12" s="132"/>
      <c r="R12" s="252"/>
      <c r="S12" s="253"/>
      <c r="T12" s="253"/>
      <c r="U12" s="253"/>
      <c r="V12" s="253"/>
      <c r="W12" s="253"/>
      <c r="X12" s="253"/>
      <c r="Y12" s="253"/>
      <c r="Z12" s="253"/>
      <c r="AA12" s="253"/>
      <c r="AB12" s="253"/>
      <c r="AC12" s="253"/>
      <c r="AD12" s="254"/>
      <c r="AE12" s="254"/>
      <c r="AF12" s="254"/>
    </row>
    <row r="13" spans="1:32" s="255" customFormat="1">
      <c r="A13" s="132"/>
      <c r="B13" s="132"/>
      <c r="C13" s="136"/>
      <c r="D13" s="136"/>
      <c r="E13" s="136"/>
      <c r="F13" s="136"/>
      <c r="G13" s="136"/>
      <c r="H13" s="136"/>
      <c r="I13" s="136"/>
      <c r="J13" s="136"/>
      <c r="K13" s="132"/>
      <c r="L13" s="132"/>
      <c r="M13" s="132"/>
      <c r="N13" s="132"/>
      <c r="O13" s="132"/>
      <c r="P13" s="132"/>
      <c r="Q13" s="132"/>
      <c r="R13" s="252"/>
      <c r="S13" s="253"/>
      <c r="T13" s="253"/>
      <c r="U13" s="253"/>
      <c r="V13" s="253"/>
      <c r="W13" s="253"/>
      <c r="X13" s="253"/>
      <c r="Y13" s="253"/>
      <c r="Z13" s="253"/>
      <c r="AA13" s="253"/>
      <c r="AB13" s="253"/>
      <c r="AC13" s="253"/>
      <c r="AD13" s="254"/>
      <c r="AE13" s="254"/>
      <c r="AF13" s="254"/>
    </row>
    <row r="14" spans="1:32" s="255" customFormat="1" ht="15">
      <c r="A14" s="132"/>
      <c r="B14" s="132"/>
      <c r="C14" s="136"/>
      <c r="D14" s="136"/>
      <c r="E14" s="136"/>
      <c r="F14" s="136"/>
      <c r="G14" s="136"/>
      <c r="H14" s="136"/>
      <c r="I14" s="136"/>
      <c r="J14" s="259" t="s">
        <v>179</v>
      </c>
      <c r="K14" s="132"/>
      <c r="L14" s="132"/>
      <c r="M14" s="132"/>
      <c r="N14" s="132"/>
      <c r="O14" s="132"/>
      <c r="P14" s="132"/>
      <c r="Q14" s="132"/>
      <c r="R14" s="252"/>
      <c r="S14" s="253"/>
      <c r="T14" s="253"/>
      <c r="U14" s="253"/>
      <c r="V14" s="253"/>
      <c r="W14" s="253"/>
      <c r="X14" s="253"/>
      <c r="Y14" s="253"/>
      <c r="Z14" s="253"/>
      <c r="AA14" s="253"/>
      <c r="AB14" s="253"/>
      <c r="AC14" s="253"/>
      <c r="AD14" s="254"/>
      <c r="AE14" s="254"/>
      <c r="AF14" s="254"/>
    </row>
    <row r="15" spans="1:32" s="255" customFormat="1" ht="90">
      <c r="A15" s="132"/>
      <c r="B15" s="260" t="s">
        <v>180</v>
      </c>
      <c r="C15" s="261">
        <v>2013</v>
      </c>
      <c r="D15" s="262" t="s">
        <v>181</v>
      </c>
      <c r="E15" s="262" t="s">
        <v>182</v>
      </c>
      <c r="F15" s="263" t="s">
        <v>183</v>
      </c>
      <c r="G15" s="263" t="s">
        <v>184</v>
      </c>
      <c r="H15" s="263" t="s">
        <v>185</v>
      </c>
      <c r="I15" s="263" t="s">
        <v>186</v>
      </c>
      <c r="J15" s="263" t="s">
        <v>187</v>
      </c>
      <c r="K15" s="263" t="s">
        <v>188</v>
      </c>
      <c r="L15" s="132"/>
      <c r="M15" s="132"/>
      <c r="N15" s="132"/>
      <c r="O15" s="132"/>
      <c r="P15" s="132"/>
      <c r="Q15" s="132"/>
      <c r="R15" s="264"/>
      <c r="S15" s="265"/>
      <c r="T15" s="265"/>
      <c r="U15" s="253"/>
      <c r="V15" s="253"/>
      <c r="W15" s="253"/>
      <c r="X15" s="253"/>
      <c r="Y15" s="253"/>
      <c r="Z15" s="253"/>
      <c r="AA15" s="253"/>
      <c r="AB15" s="253"/>
      <c r="AC15" s="253"/>
      <c r="AD15" s="254"/>
      <c r="AE15" s="254"/>
      <c r="AF15" s="254"/>
    </row>
    <row r="16" spans="1:32" s="255" customFormat="1">
      <c r="A16" s="132"/>
      <c r="B16" s="132"/>
      <c r="C16" s="132"/>
      <c r="D16" s="266"/>
      <c r="E16" s="266"/>
      <c r="F16" s="266"/>
      <c r="G16" s="266"/>
      <c r="H16" s="266"/>
      <c r="I16" s="266"/>
      <c r="J16" s="266"/>
      <c r="K16" s="266"/>
      <c r="L16" s="132"/>
      <c r="M16" s="132"/>
      <c r="N16" s="132"/>
      <c r="O16" s="132"/>
      <c r="P16" s="132"/>
      <c r="Q16" s="132"/>
      <c r="R16" s="264"/>
      <c r="S16" s="265"/>
      <c r="T16" s="265"/>
      <c r="U16" s="253"/>
      <c r="V16" s="253"/>
      <c r="W16" s="253"/>
      <c r="X16" s="253"/>
      <c r="Y16" s="253"/>
      <c r="Z16" s="253"/>
      <c r="AA16" s="253"/>
      <c r="AB16" s="253"/>
      <c r="AC16" s="253"/>
      <c r="AD16" s="254"/>
      <c r="AE16" s="254"/>
      <c r="AF16" s="254"/>
    </row>
    <row r="17" spans="1:32" s="255" customFormat="1">
      <c r="A17" s="132"/>
      <c r="B17" s="132"/>
      <c r="C17" s="132"/>
      <c r="D17" s="132"/>
      <c r="E17" s="132"/>
      <c r="F17" s="132"/>
      <c r="G17" s="132"/>
      <c r="H17" s="132"/>
      <c r="I17" s="132"/>
      <c r="J17" s="132"/>
      <c r="K17" s="132"/>
      <c r="L17" s="132"/>
      <c r="M17" s="132"/>
      <c r="N17" s="132"/>
      <c r="O17" s="132"/>
      <c r="P17" s="132"/>
      <c r="Q17" s="132"/>
      <c r="R17" s="264"/>
      <c r="S17" s="265"/>
      <c r="T17" s="265"/>
      <c r="U17" s="253"/>
      <c r="V17" s="253"/>
      <c r="W17" s="253"/>
      <c r="X17" s="253"/>
      <c r="Y17" s="253"/>
      <c r="Z17" s="253"/>
      <c r="AA17" s="253"/>
      <c r="AB17" s="253"/>
      <c r="AC17" s="253"/>
      <c r="AD17" s="254"/>
      <c r="AE17" s="254"/>
      <c r="AF17" s="254"/>
    </row>
    <row r="18" spans="1:32" s="255" customFormat="1">
      <c r="A18" s="132"/>
      <c r="B18" s="132"/>
      <c r="C18" s="132"/>
      <c r="D18" s="132"/>
      <c r="E18" s="132"/>
      <c r="F18" s="132"/>
      <c r="G18" s="132"/>
      <c r="H18" s="132"/>
      <c r="I18" s="132"/>
      <c r="J18" s="132"/>
      <c r="K18" s="132"/>
      <c r="L18" s="132"/>
      <c r="M18" s="132"/>
      <c r="N18" s="132"/>
      <c r="O18" s="132"/>
      <c r="P18" s="132"/>
      <c r="Q18" s="132"/>
      <c r="R18" s="264"/>
      <c r="S18" s="265"/>
      <c r="T18" s="265"/>
      <c r="U18" s="253"/>
      <c r="V18" s="253"/>
      <c r="W18" s="253"/>
      <c r="X18" s="253"/>
      <c r="Y18" s="253"/>
      <c r="Z18" s="253"/>
      <c r="AA18" s="253"/>
      <c r="AB18" s="253"/>
      <c r="AC18" s="253"/>
      <c r="AD18" s="254"/>
      <c r="AE18" s="254"/>
      <c r="AF18" s="254"/>
    </row>
    <row r="19" spans="1:32" s="255" customFormat="1">
      <c r="A19" s="132"/>
      <c r="B19" s="132"/>
      <c r="C19" s="132"/>
      <c r="D19" s="132"/>
      <c r="E19" s="132"/>
      <c r="F19" s="132"/>
      <c r="G19" s="132"/>
      <c r="H19" s="132"/>
      <c r="I19" s="132"/>
      <c r="J19" s="132"/>
      <c r="K19" s="132"/>
      <c r="L19" s="132"/>
      <c r="M19" s="132"/>
      <c r="N19" s="132"/>
      <c r="O19" s="132"/>
      <c r="P19" s="132"/>
      <c r="Q19" s="132"/>
      <c r="R19" s="264"/>
      <c r="S19" s="265"/>
      <c r="T19" s="265"/>
      <c r="U19" s="253"/>
      <c r="V19" s="253"/>
      <c r="W19" s="253"/>
      <c r="X19" s="253"/>
      <c r="Y19" s="253"/>
      <c r="Z19" s="253"/>
      <c r="AA19" s="253"/>
      <c r="AB19" s="253"/>
      <c r="AC19" s="253"/>
      <c r="AD19" s="254"/>
      <c r="AE19" s="254"/>
      <c r="AF19" s="254"/>
    </row>
    <row r="20" spans="1:32" s="255" customFormat="1" ht="90">
      <c r="A20" s="132"/>
      <c r="B20" s="132"/>
      <c r="C20" s="261">
        <v>2014</v>
      </c>
      <c r="D20" s="262" t="s">
        <v>181</v>
      </c>
      <c r="E20" s="262" t="s">
        <v>182</v>
      </c>
      <c r="F20" s="263" t="s">
        <v>183</v>
      </c>
      <c r="G20" s="263" t="s">
        <v>184</v>
      </c>
      <c r="H20" s="263" t="s">
        <v>185</v>
      </c>
      <c r="I20" s="263" t="s">
        <v>186</v>
      </c>
      <c r="J20" s="263" t="s">
        <v>187</v>
      </c>
      <c r="K20" s="263" t="s">
        <v>188</v>
      </c>
      <c r="L20" s="132"/>
      <c r="M20" s="132"/>
      <c r="N20" s="132"/>
      <c r="O20" s="132"/>
      <c r="P20" s="132"/>
      <c r="Q20" s="132"/>
      <c r="R20" s="264"/>
      <c r="S20" s="265"/>
      <c r="T20" s="265"/>
      <c r="U20" s="253"/>
      <c r="V20" s="253"/>
      <c r="W20" s="253"/>
      <c r="X20" s="253"/>
      <c r="Y20" s="253"/>
      <c r="Z20" s="253"/>
      <c r="AA20" s="253"/>
      <c r="AB20" s="253"/>
      <c r="AC20" s="253"/>
      <c r="AD20" s="254"/>
      <c r="AE20" s="254"/>
      <c r="AF20" s="254"/>
    </row>
    <row r="21" spans="1:32" s="255" customFormat="1">
      <c r="A21" s="132"/>
      <c r="B21" s="132"/>
      <c r="C21" s="132"/>
      <c r="D21" s="266"/>
      <c r="E21" s="266"/>
      <c r="F21" s="266"/>
      <c r="G21" s="266"/>
      <c r="H21" s="266"/>
      <c r="I21" s="266"/>
      <c r="J21" s="266"/>
      <c r="K21" s="266"/>
      <c r="L21" s="132"/>
      <c r="M21" s="132"/>
      <c r="N21" s="132"/>
      <c r="O21" s="132"/>
      <c r="P21" s="132"/>
      <c r="Q21" s="132"/>
      <c r="R21" s="264"/>
      <c r="S21" s="265"/>
      <c r="T21" s="265"/>
      <c r="U21" s="253"/>
      <c r="V21" s="253"/>
      <c r="W21" s="253"/>
      <c r="X21" s="253"/>
      <c r="Y21" s="253"/>
      <c r="Z21" s="253"/>
      <c r="AA21" s="253"/>
      <c r="AB21" s="253"/>
      <c r="AC21" s="253"/>
      <c r="AD21" s="254"/>
      <c r="AE21" s="254"/>
      <c r="AF21" s="254"/>
    </row>
    <row r="22" spans="1:32" s="255" customFormat="1" ht="6.75" customHeight="1">
      <c r="A22" s="132"/>
      <c r="B22" s="132"/>
      <c r="C22" s="136"/>
      <c r="D22" s="136"/>
      <c r="E22" s="136"/>
      <c r="F22" s="136"/>
      <c r="G22" s="136"/>
      <c r="H22" s="136"/>
      <c r="I22" s="136"/>
      <c r="J22" s="136"/>
      <c r="K22" s="132"/>
      <c r="L22" s="132"/>
      <c r="M22" s="132"/>
      <c r="N22" s="132"/>
      <c r="O22" s="132"/>
      <c r="P22" s="132"/>
      <c r="Q22" s="132"/>
      <c r="R22" s="252"/>
      <c r="S22" s="253"/>
      <c r="T22" s="253"/>
      <c r="U22" s="253"/>
      <c r="V22" s="253"/>
      <c r="W22" s="253"/>
      <c r="X22" s="253"/>
      <c r="Y22" s="253"/>
      <c r="Z22" s="253"/>
      <c r="AA22" s="253"/>
      <c r="AB22" s="253"/>
      <c r="AC22" s="253"/>
      <c r="AD22" s="254"/>
      <c r="AE22" s="254"/>
      <c r="AF22" s="254"/>
    </row>
    <row r="23" spans="1:32" s="255" customFormat="1">
      <c r="A23" s="132"/>
      <c r="B23" s="132"/>
      <c r="C23" s="136"/>
      <c r="D23" s="136"/>
      <c r="E23" s="136"/>
      <c r="F23" s="136"/>
      <c r="G23" s="136"/>
      <c r="H23" s="136"/>
      <c r="I23" s="136"/>
      <c r="J23" s="136"/>
      <c r="K23" s="132"/>
      <c r="L23" s="132"/>
      <c r="M23" s="132"/>
      <c r="N23" s="132"/>
      <c r="O23" s="132"/>
      <c r="P23" s="132"/>
      <c r="Q23" s="132"/>
      <c r="R23" s="264"/>
      <c r="S23" s="265"/>
      <c r="T23" s="265"/>
      <c r="U23" s="265"/>
      <c r="V23" s="265"/>
      <c r="W23" s="265"/>
      <c r="X23" s="265"/>
      <c r="Y23" s="265"/>
      <c r="Z23" s="265"/>
      <c r="AA23" s="265"/>
      <c r="AB23" s="265"/>
      <c r="AC23" s="265"/>
    </row>
    <row r="24" spans="1:32" s="255" customFormat="1">
      <c r="A24" s="132"/>
      <c r="B24" s="132"/>
      <c r="C24" s="136"/>
      <c r="D24" s="136"/>
      <c r="E24" s="136"/>
      <c r="F24" s="136"/>
      <c r="G24" s="136"/>
      <c r="H24" s="136"/>
      <c r="I24" s="136"/>
      <c r="J24" s="136"/>
      <c r="K24" s="132"/>
      <c r="L24" s="132"/>
      <c r="M24" s="132"/>
      <c r="N24" s="132"/>
      <c r="O24" s="132"/>
      <c r="P24" s="132"/>
      <c r="Q24" s="132"/>
      <c r="R24" s="264"/>
      <c r="S24" s="265"/>
      <c r="T24" s="265"/>
      <c r="U24" s="265"/>
      <c r="V24" s="265"/>
      <c r="W24" s="265"/>
      <c r="X24" s="265"/>
      <c r="Y24" s="265"/>
      <c r="Z24" s="265"/>
      <c r="AA24" s="265"/>
      <c r="AB24" s="265"/>
      <c r="AC24" s="265"/>
    </row>
    <row r="25" spans="1:32" s="255" customFormat="1">
      <c r="A25" s="132"/>
      <c r="B25" s="132"/>
      <c r="C25" s="136"/>
      <c r="D25" s="136"/>
      <c r="E25" s="136"/>
      <c r="F25" s="136"/>
      <c r="G25" s="136"/>
      <c r="H25" s="136"/>
      <c r="I25" s="136"/>
      <c r="J25" s="136"/>
      <c r="K25" s="132"/>
      <c r="L25" s="132"/>
      <c r="M25" s="132"/>
      <c r="N25" s="132"/>
      <c r="O25" s="132"/>
      <c r="P25" s="132"/>
      <c r="Q25" s="132"/>
      <c r="R25" s="264"/>
      <c r="S25" s="265"/>
      <c r="T25" s="265"/>
      <c r="U25" s="265"/>
      <c r="V25" s="265"/>
      <c r="W25" s="265"/>
      <c r="X25" s="265"/>
      <c r="Y25" s="265"/>
      <c r="Z25" s="265"/>
      <c r="AA25" s="265"/>
      <c r="AB25" s="265"/>
      <c r="AC25" s="265"/>
    </row>
    <row r="26" spans="1:32" s="255" customFormat="1" ht="15">
      <c r="A26" s="132"/>
      <c r="B26" s="132"/>
      <c r="C26" s="132"/>
      <c r="D26" s="132"/>
      <c r="E26" s="132"/>
      <c r="F26" s="132"/>
      <c r="G26" s="132"/>
      <c r="H26" s="132"/>
      <c r="I26" s="132"/>
      <c r="J26" s="132"/>
      <c r="K26" s="267" t="s">
        <v>189</v>
      </c>
      <c r="L26" s="132"/>
      <c r="M26" s="132"/>
      <c r="N26" s="132"/>
      <c r="O26" s="132"/>
      <c r="P26" s="132"/>
      <c r="Q26" s="132"/>
      <c r="R26" s="264"/>
      <c r="S26" s="265"/>
      <c r="T26" s="265"/>
      <c r="U26" s="265"/>
      <c r="V26" s="265"/>
      <c r="W26" s="265"/>
      <c r="X26" s="265"/>
      <c r="Y26" s="265"/>
      <c r="Z26" s="265"/>
      <c r="AA26" s="265"/>
      <c r="AB26" s="265"/>
      <c r="AC26" s="265"/>
    </row>
    <row r="27" spans="1:32" s="255" customFormat="1">
      <c r="A27" s="132"/>
      <c r="B27" s="132"/>
      <c r="C27" s="132"/>
      <c r="D27" s="132"/>
      <c r="E27" s="132"/>
      <c r="F27" s="132"/>
      <c r="G27" s="132"/>
      <c r="H27" s="132"/>
      <c r="I27" s="132"/>
      <c r="J27" s="132"/>
      <c r="K27" s="132"/>
      <c r="L27" s="132"/>
      <c r="M27" s="132"/>
      <c r="N27" s="132"/>
      <c r="O27" s="132"/>
      <c r="P27" s="132"/>
      <c r="Q27" s="132"/>
      <c r="R27" s="264"/>
      <c r="S27" s="265"/>
      <c r="T27" s="265"/>
      <c r="V27" s="265"/>
      <c r="W27" s="265"/>
      <c r="X27" s="265"/>
      <c r="Y27" s="265"/>
      <c r="Z27" s="265"/>
      <c r="AA27" s="265"/>
      <c r="AB27" s="265"/>
      <c r="AC27" s="265"/>
    </row>
    <row r="28" spans="1:32" s="255" customFormat="1" ht="15">
      <c r="A28" s="132"/>
      <c r="B28" s="132"/>
      <c r="C28" s="132"/>
      <c r="D28" s="262">
        <v>2014</v>
      </c>
      <c r="E28" s="268" t="s">
        <v>89</v>
      </c>
      <c r="F28" s="268" t="s">
        <v>94</v>
      </c>
      <c r="G28" s="268" t="s">
        <v>96</v>
      </c>
      <c r="H28" s="268" t="s">
        <v>98</v>
      </c>
      <c r="I28" s="268" t="s">
        <v>190</v>
      </c>
      <c r="J28" s="132" t="s">
        <v>191</v>
      </c>
      <c r="K28" s="132"/>
      <c r="L28" s="132"/>
      <c r="M28" s="132"/>
      <c r="N28" s="132"/>
      <c r="O28" s="132"/>
      <c r="P28" s="132"/>
      <c r="Q28" s="132"/>
      <c r="R28" s="264"/>
      <c r="S28" s="265"/>
      <c r="T28" s="265"/>
      <c r="V28" s="253"/>
      <c r="W28" s="253"/>
      <c r="X28" s="253"/>
      <c r="Y28" s="253"/>
      <c r="Z28" s="253"/>
      <c r="AA28" s="253"/>
      <c r="AB28" s="253"/>
      <c r="AC28" s="253"/>
      <c r="AD28" s="254"/>
      <c r="AE28" s="254"/>
      <c r="AF28" s="254"/>
    </row>
    <row r="29" spans="1:32" s="255" customFormat="1" ht="60">
      <c r="A29" s="132"/>
      <c r="B29" s="132"/>
      <c r="C29" s="132"/>
      <c r="D29" s="269"/>
      <c r="E29" s="270" t="s">
        <v>90</v>
      </c>
      <c r="F29" s="270" t="s">
        <v>95</v>
      </c>
      <c r="G29" s="270" t="s">
        <v>97</v>
      </c>
      <c r="H29" s="270" t="s">
        <v>99</v>
      </c>
      <c r="I29" s="270" t="s">
        <v>192</v>
      </c>
      <c r="J29" s="132" t="s">
        <v>193</v>
      </c>
      <c r="K29" s="132"/>
      <c r="L29" s="132"/>
      <c r="M29" s="132"/>
      <c r="N29" s="132"/>
      <c r="O29" s="132"/>
      <c r="P29" s="132"/>
      <c r="Q29" s="132"/>
      <c r="R29" s="264"/>
      <c r="S29" s="265"/>
      <c r="T29" s="265"/>
      <c r="V29" s="253"/>
      <c r="W29" s="253"/>
      <c r="X29" s="253"/>
      <c r="Y29" s="253"/>
      <c r="Z29" s="253"/>
      <c r="AA29" s="253"/>
      <c r="AB29" s="253"/>
      <c r="AC29" s="253"/>
      <c r="AD29" s="254"/>
      <c r="AE29" s="254"/>
      <c r="AF29" s="254"/>
    </row>
    <row r="30" spans="1:32" s="255" customFormat="1">
      <c r="A30" s="132"/>
      <c r="B30" s="132"/>
      <c r="C30" s="132"/>
      <c r="D30" s="132"/>
      <c r="E30" s="271"/>
      <c r="F30" s="271"/>
      <c r="G30" s="271"/>
      <c r="H30" s="271"/>
      <c r="I30" s="271"/>
      <c r="J30" s="271"/>
      <c r="K30" s="271"/>
      <c r="L30" s="132"/>
      <c r="M30" s="132"/>
      <c r="N30" s="132"/>
      <c r="O30" s="132"/>
      <c r="P30" s="132"/>
      <c r="Q30" s="132"/>
      <c r="R30" s="264"/>
      <c r="S30" s="265"/>
      <c r="T30" s="265"/>
      <c r="V30" s="253"/>
      <c r="W30" s="253"/>
      <c r="X30" s="253"/>
      <c r="Y30" s="253"/>
      <c r="Z30" s="253"/>
      <c r="AA30" s="253"/>
      <c r="AB30" s="253"/>
      <c r="AC30" s="253"/>
      <c r="AD30" s="254"/>
      <c r="AE30" s="254"/>
      <c r="AF30" s="254"/>
    </row>
    <row r="31" spans="1:32" s="255" customFormat="1">
      <c r="A31" s="132"/>
      <c r="B31" s="132"/>
      <c r="C31" s="132"/>
      <c r="D31" s="269"/>
      <c r="E31" s="132"/>
      <c r="F31" s="132"/>
      <c r="G31" s="132"/>
      <c r="H31" s="132"/>
      <c r="I31" s="132"/>
      <c r="J31" s="132"/>
      <c r="K31" s="132"/>
      <c r="L31" s="132"/>
      <c r="M31" s="132"/>
      <c r="N31" s="132"/>
      <c r="O31" s="132"/>
      <c r="P31" s="132"/>
      <c r="Q31" s="132"/>
      <c r="R31" s="264"/>
      <c r="S31" s="265"/>
      <c r="T31" s="265"/>
      <c r="V31" s="253"/>
      <c r="W31" s="253"/>
      <c r="X31" s="253"/>
      <c r="Y31" s="253"/>
      <c r="Z31" s="253"/>
      <c r="AA31" s="253"/>
      <c r="AB31" s="253"/>
      <c r="AC31" s="253"/>
      <c r="AD31" s="254"/>
      <c r="AE31" s="254"/>
      <c r="AF31" s="254"/>
    </row>
    <row r="32" spans="1:32" s="273" customFormat="1" ht="15">
      <c r="A32" s="132"/>
      <c r="B32" s="272" t="s">
        <v>189</v>
      </c>
      <c r="C32" s="261"/>
      <c r="D32" s="262">
        <v>2015</v>
      </c>
      <c r="E32" s="268" t="s">
        <v>89</v>
      </c>
      <c r="F32" s="268" t="s">
        <v>94</v>
      </c>
      <c r="G32" s="268" t="s">
        <v>96</v>
      </c>
      <c r="H32" s="268" t="s">
        <v>98</v>
      </c>
      <c r="I32" s="268" t="s">
        <v>190</v>
      </c>
      <c r="J32" s="132" t="s">
        <v>191</v>
      </c>
      <c r="K32" s="132"/>
      <c r="L32" s="132"/>
      <c r="M32" s="132"/>
      <c r="N32" s="132"/>
      <c r="O32" s="132"/>
      <c r="P32" s="132"/>
      <c r="Q32" s="132"/>
      <c r="R32" s="264"/>
      <c r="S32" s="265"/>
      <c r="T32" s="265"/>
      <c r="V32" s="253"/>
      <c r="W32" s="253"/>
      <c r="X32" s="253"/>
      <c r="Y32" s="253"/>
      <c r="Z32" s="253"/>
      <c r="AA32" s="253"/>
      <c r="AB32" s="253"/>
      <c r="AC32" s="253"/>
      <c r="AD32" s="274"/>
      <c r="AE32" s="274"/>
      <c r="AF32" s="274"/>
    </row>
    <row r="33" spans="1:32" s="273" customFormat="1" ht="60">
      <c r="A33" s="132"/>
      <c r="B33" s="132"/>
      <c r="C33" s="132"/>
      <c r="D33" s="269"/>
      <c r="E33" s="270" t="s">
        <v>90</v>
      </c>
      <c r="F33" s="270" t="s">
        <v>95</v>
      </c>
      <c r="G33" s="270" t="s">
        <v>97</v>
      </c>
      <c r="H33" s="270" t="s">
        <v>99</v>
      </c>
      <c r="I33" s="270" t="s">
        <v>192</v>
      </c>
      <c r="J33" s="132" t="s">
        <v>193</v>
      </c>
      <c r="K33" s="132"/>
      <c r="L33" s="132"/>
      <c r="M33" s="132"/>
      <c r="N33" s="132"/>
      <c r="O33" s="132"/>
      <c r="P33" s="132"/>
      <c r="Q33" s="132"/>
      <c r="R33" s="264"/>
      <c r="S33" s="265"/>
      <c r="T33" s="265"/>
      <c r="V33" s="253"/>
      <c r="W33" s="253"/>
      <c r="X33" s="253"/>
      <c r="Y33" s="253"/>
      <c r="Z33" s="253"/>
      <c r="AA33" s="253"/>
      <c r="AB33" s="253"/>
      <c r="AC33" s="253"/>
      <c r="AD33" s="274"/>
      <c r="AE33" s="274"/>
      <c r="AF33" s="274"/>
    </row>
    <row r="34" spans="1:32" s="273" customFormat="1">
      <c r="A34" s="132"/>
      <c r="B34" s="132"/>
      <c r="C34" s="132"/>
      <c r="D34" s="132"/>
      <c r="E34" s="275"/>
      <c r="F34" s="275"/>
      <c r="G34" s="275"/>
      <c r="H34" s="275"/>
      <c r="I34" s="275"/>
      <c r="J34" s="275"/>
      <c r="K34" s="132"/>
      <c r="L34" s="132"/>
      <c r="M34" s="276"/>
      <c r="N34" s="132"/>
      <c r="O34" s="132"/>
      <c r="P34" s="132"/>
      <c r="Q34" s="132"/>
      <c r="R34" s="264"/>
      <c r="S34" s="265"/>
      <c r="T34" s="265"/>
      <c r="V34" s="253"/>
      <c r="W34" s="253"/>
      <c r="X34" s="253"/>
      <c r="Y34" s="253"/>
      <c r="Z34" s="253"/>
      <c r="AA34" s="253"/>
      <c r="AB34" s="253"/>
      <c r="AC34" s="253"/>
      <c r="AD34" s="274"/>
      <c r="AE34" s="274"/>
      <c r="AF34" s="274"/>
    </row>
    <row r="35" spans="1:32" s="273" customFormat="1">
      <c r="A35" s="132"/>
      <c r="B35" s="132"/>
      <c r="C35" s="132"/>
      <c r="D35" s="132"/>
      <c r="E35" s="132"/>
      <c r="F35" s="132"/>
      <c r="G35" s="132"/>
      <c r="H35" s="132"/>
      <c r="I35" s="132"/>
      <c r="J35" s="132"/>
      <c r="K35" s="132"/>
      <c r="L35" s="132"/>
      <c r="M35" s="132"/>
      <c r="N35" s="132"/>
      <c r="O35" s="132"/>
      <c r="P35" s="132"/>
      <c r="Q35" s="132"/>
      <c r="R35" s="264"/>
      <c r="S35" s="265"/>
      <c r="T35" s="265"/>
      <c r="V35" s="253"/>
      <c r="W35" s="253"/>
      <c r="X35" s="253"/>
      <c r="Y35" s="253"/>
      <c r="Z35" s="253"/>
      <c r="AA35" s="253"/>
      <c r="AB35" s="253"/>
      <c r="AC35" s="253"/>
      <c r="AD35" s="274"/>
      <c r="AE35" s="274"/>
      <c r="AF35" s="274"/>
    </row>
    <row r="36" spans="1:32" s="273" customFormat="1">
      <c r="A36" s="132"/>
      <c r="B36" s="132"/>
      <c r="C36" s="132"/>
      <c r="D36" s="132"/>
      <c r="E36" s="146"/>
      <c r="F36" s="146"/>
      <c r="G36" s="146"/>
      <c r="H36" s="146"/>
      <c r="I36" s="146"/>
      <c r="J36" s="146"/>
      <c r="K36" s="132"/>
      <c r="L36" s="132"/>
      <c r="M36" s="132"/>
      <c r="N36" s="132"/>
      <c r="O36" s="132"/>
      <c r="P36" s="132"/>
      <c r="Q36" s="132"/>
      <c r="R36" s="264"/>
      <c r="S36" s="265"/>
      <c r="T36" s="265"/>
      <c r="V36" s="253"/>
      <c r="W36" s="253"/>
      <c r="X36" s="253"/>
      <c r="Y36" s="253"/>
      <c r="Z36" s="253"/>
      <c r="AA36" s="253"/>
      <c r="AB36" s="253"/>
      <c r="AC36" s="253"/>
      <c r="AD36" s="274"/>
      <c r="AE36" s="274"/>
      <c r="AF36" s="274"/>
    </row>
    <row r="37" spans="1:32" s="273" customFormat="1" ht="15">
      <c r="A37" s="132"/>
      <c r="B37" s="132"/>
      <c r="C37" s="261"/>
      <c r="D37" s="262"/>
      <c r="E37" s="262"/>
      <c r="F37" s="263"/>
      <c r="G37" s="263"/>
      <c r="H37" s="263"/>
      <c r="I37" s="263"/>
      <c r="J37" s="263"/>
      <c r="K37" s="263"/>
      <c r="L37" s="132"/>
      <c r="M37" s="132"/>
      <c r="N37" s="132"/>
      <c r="O37" s="132"/>
      <c r="P37" s="132"/>
      <c r="Q37" s="132"/>
      <c r="R37" s="264"/>
      <c r="S37" s="265"/>
      <c r="T37" s="265"/>
      <c r="V37" s="253"/>
      <c r="W37" s="253"/>
      <c r="X37" s="253"/>
      <c r="Y37" s="253"/>
      <c r="Z37" s="253"/>
      <c r="AA37" s="253"/>
      <c r="AB37" s="253"/>
      <c r="AC37" s="253"/>
      <c r="AD37" s="274"/>
      <c r="AE37" s="274"/>
      <c r="AF37" s="274"/>
    </row>
    <row r="38" spans="1:32" s="273" customFormat="1">
      <c r="A38" s="132"/>
      <c r="B38" s="132"/>
      <c r="C38" s="132"/>
      <c r="D38" s="269"/>
      <c r="E38" s="269"/>
      <c r="F38" s="269"/>
      <c r="G38" s="269"/>
      <c r="H38" s="269"/>
      <c r="I38" s="269"/>
      <c r="J38" s="269"/>
      <c r="K38" s="269"/>
      <c r="L38" s="132"/>
      <c r="M38" s="132"/>
      <c r="N38" s="132"/>
      <c r="O38" s="132"/>
      <c r="P38" s="132"/>
      <c r="Q38" s="132"/>
      <c r="R38" s="264"/>
      <c r="S38" s="265"/>
      <c r="T38" s="265"/>
      <c r="V38" s="253"/>
      <c r="W38" s="253"/>
      <c r="X38" s="253"/>
      <c r="Y38" s="253"/>
      <c r="Z38" s="253"/>
      <c r="AA38" s="253"/>
      <c r="AB38" s="253"/>
      <c r="AC38" s="253"/>
      <c r="AD38" s="274"/>
      <c r="AE38" s="274"/>
      <c r="AF38" s="274"/>
    </row>
    <row r="39" spans="1:32" s="273" customFormat="1">
      <c r="A39" s="132"/>
      <c r="B39" s="132"/>
      <c r="C39" s="132"/>
      <c r="D39" s="132"/>
      <c r="E39" s="132"/>
      <c r="F39" s="132"/>
      <c r="G39" s="132"/>
      <c r="H39" s="132"/>
      <c r="I39" s="132"/>
      <c r="J39" s="132"/>
      <c r="K39" s="132"/>
      <c r="L39" s="132"/>
      <c r="M39" s="132"/>
      <c r="N39" s="132"/>
      <c r="O39" s="132"/>
      <c r="P39" s="132"/>
      <c r="Q39" s="132"/>
      <c r="R39" s="264"/>
      <c r="S39" s="265"/>
      <c r="T39" s="265"/>
      <c r="V39" s="253"/>
      <c r="W39" s="253"/>
      <c r="X39" s="253"/>
      <c r="Y39" s="253"/>
      <c r="Z39" s="253"/>
      <c r="AA39" s="253"/>
      <c r="AB39" s="253"/>
      <c r="AC39" s="253"/>
      <c r="AD39" s="274"/>
      <c r="AE39" s="274"/>
      <c r="AF39" s="274"/>
    </row>
    <row r="40" spans="1:32" s="273" customFormat="1">
      <c r="A40" s="132"/>
      <c r="B40" s="132"/>
      <c r="C40" s="136"/>
      <c r="D40" s="136"/>
      <c r="E40" s="136"/>
      <c r="F40" s="136"/>
      <c r="G40" s="136"/>
      <c r="H40" s="136"/>
      <c r="I40" s="136"/>
      <c r="J40" s="136"/>
      <c r="K40" s="132"/>
      <c r="L40" s="132"/>
      <c r="M40" s="132"/>
      <c r="N40" s="132"/>
      <c r="O40" s="132"/>
      <c r="P40" s="132"/>
      <c r="Q40" s="132"/>
      <c r="R40" s="264"/>
      <c r="S40" s="265"/>
      <c r="T40" s="265"/>
      <c r="V40" s="253"/>
      <c r="W40" s="253"/>
      <c r="X40" s="253"/>
      <c r="Y40" s="253"/>
      <c r="Z40" s="253"/>
      <c r="AA40" s="253"/>
      <c r="AB40" s="253"/>
      <c r="AC40" s="253"/>
      <c r="AD40" s="274"/>
      <c r="AE40" s="274"/>
      <c r="AF40" s="274"/>
    </row>
    <row r="41" spans="1:32" s="273" customFormat="1" ht="30">
      <c r="A41" s="132"/>
      <c r="B41" s="132"/>
      <c r="C41" s="136"/>
      <c r="D41" s="132"/>
      <c r="E41" s="132"/>
      <c r="F41" s="259" t="s">
        <v>194</v>
      </c>
      <c r="G41" s="136"/>
      <c r="H41" s="132"/>
      <c r="I41" s="132"/>
      <c r="J41" s="132"/>
      <c r="K41" s="132"/>
      <c r="L41" s="132"/>
      <c r="M41" s="132"/>
      <c r="N41" s="132"/>
      <c r="O41" s="132"/>
      <c r="P41" s="132"/>
      <c r="Q41" s="132"/>
      <c r="R41" s="252"/>
      <c r="S41" s="253"/>
      <c r="T41" s="253"/>
      <c r="U41" s="253"/>
      <c r="V41" s="253"/>
      <c r="W41" s="253"/>
      <c r="X41" s="253"/>
      <c r="Y41" s="253"/>
      <c r="Z41" s="253"/>
      <c r="AA41" s="253"/>
      <c r="AB41" s="253"/>
      <c r="AC41" s="253"/>
      <c r="AD41" s="274"/>
      <c r="AE41" s="274"/>
      <c r="AF41" s="274"/>
    </row>
    <row r="42" spans="1:32" s="273" customFormat="1">
      <c r="A42" s="132"/>
      <c r="B42" s="132"/>
      <c r="C42" s="136"/>
      <c r="D42" s="132"/>
      <c r="E42" s="247"/>
      <c r="F42" s="247">
        <v>2014</v>
      </c>
      <c r="G42" s="247">
        <v>2015</v>
      </c>
      <c r="H42" s="247">
        <v>2016</v>
      </c>
      <c r="I42" s="247"/>
      <c r="J42" s="132"/>
      <c r="K42" s="132"/>
      <c r="L42" s="132"/>
      <c r="M42" s="132"/>
      <c r="N42" s="132"/>
      <c r="O42" s="132"/>
      <c r="P42" s="132"/>
      <c r="Q42" s="132"/>
      <c r="R42" s="264"/>
      <c r="S42" s="253"/>
      <c r="T42" s="253"/>
      <c r="U42" s="253"/>
      <c r="V42" s="253"/>
      <c r="W42" s="253"/>
      <c r="X42" s="253"/>
      <c r="Y42" s="253"/>
      <c r="Z42" s="253"/>
      <c r="AA42" s="253"/>
      <c r="AB42" s="253"/>
      <c r="AC42" s="253"/>
      <c r="AD42" s="274"/>
      <c r="AE42" s="274"/>
      <c r="AF42" s="274"/>
    </row>
    <row r="43" spans="1:32" s="273" customFormat="1" ht="85.5">
      <c r="A43" s="132"/>
      <c r="B43" s="132"/>
      <c r="C43" s="136"/>
      <c r="D43" s="132"/>
      <c r="E43" s="247" t="s">
        <v>195</v>
      </c>
      <c r="F43" s="263">
        <v>29</v>
      </c>
      <c r="G43" s="263">
        <v>27</v>
      </c>
      <c r="H43" s="263">
        <v>42</v>
      </c>
      <c r="I43" s="263"/>
      <c r="J43" s="132"/>
      <c r="K43" s="132"/>
      <c r="L43" s="132"/>
      <c r="M43" s="132"/>
      <c r="N43" s="132"/>
      <c r="O43" s="132"/>
      <c r="P43" s="132"/>
      <c r="Q43" s="132"/>
      <c r="R43" s="264"/>
      <c r="S43" s="253"/>
      <c r="T43" s="253"/>
      <c r="U43" s="253"/>
      <c r="V43" s="253"/>
      <c r="W43" s="253"/>
      <c r="X43" s="253"/>
      <c r="Y43" s="253"/>
      <c r="Z43" s="253"/>
      <c r="AA43" s="253"/>
      <c r="AB43" s="253"/>
      <c r="AC43" s="253"/>
      <c r="AD43" s="274"/>
      <c r="AE43" s="274"/>
      <c r="AF43" s="274"/>
    </row>
    <row r="44" spans="1:32" s="273" customFormat="1" ht="57">
      <c r="A44" s="132"/>
      <c r="B44" s="132"/>
      <c r="C44" s="136"/>
      <c r="D44" s="132"/>
      <c r="E44" s="247" t="s">
        <v>196</v>
      </c>
      <c r="F44" s="263">
        <v>27</v>
      </c>
      <c r="G44" s="263">
        <v>35</v>
      </c>
      <c r="H44" s="263">
        <v>25</v>
      </c>
      <c r="I44" s="263"/>
      <c r="J44" s="132"/>
      <c r="K44" s="132"/>
      <c r="L44" s="132"/>
      <c r="M44" s="132"/>
      <c r="N44" s="132"/>
      <c r="O44" s="132"/>
      <c r="P44" s="132"/>
      <c r="Q44" s="132"/>
      <c r="R44" s="264"/>
      <c r="S44" s="253"/>
      <c r="T44" s="253"/>
      <c r="U44" s="253"/>
      <c r="V44" s="253"/>
      <c r="W44" s="253"/>
      <c r="X44" s="253"/>
      <c r="Y44" s="253"/>
      <c r="Z44" s="253"/>
      <c r="AA44" s="253"/>
      <c r="AB44" s="253"/>
      <c r="AC44" s="253"/>
      <c r="AD44" s="274"/>
      <c r="AE44" s="274"/>
      <c r="AF44" s="274"/>
    </row>
    <row r="45" spans="1:32" s="273" customFormat="1" ht="15">
      <c r="A45" s="132"/>
      <c r="B45" s="282" t="s">
        <v>198</v>
      </c>
      <c r="C45" s="136"/>
      <c r="D45" s="132"/>
      <c r="E45" s="132"/>
      <c r="F45" s="132"/>
      <c r="G45" s="132"/>
      <c r="H45" s="132"/>
      <c r="I45" s="132"/>
      <c r="J45" s="132"/>
      <c r="K45" s="132"/>
      <c r="L45" s="132"/>
      <c r="M45" s="282" t="s">
        <v>200</v>
      </c>
      <c r="N45" s="132"/>
      <c r="O45" s="132"/>
      <c r="P45" s="132"/>
      <c r="Q45" s="132"/>
      <c r="R45" s="264"/>
      <c r="S45" s="253"/>
      <c r="T45" s="253"/>
      <c r="U45" s="253"/>
      <c r="V45" s="253"/>
      <c r="W45" s="253"/>
      <c r="X45" s="253"/>
      <c r="Y45" s="253"/>
      <c r="Z45" s="253"/>
      <c r="AA45" s="253"/>
      <c r="AB45" s="253"/>
      <c r="AC45" s="253"/>
      <c r="AD45" s="274"/>
      <c r="AE45" s="274"/>
      <c r="AF45" s="274"/>
    </row>
    <row r="46" spans="1:32" s="273" customFormat="1">
      <c r="A46" s="132"/>
      <c r="B46" s="132"/>
      <c r="C46" s="136"/>
      <c r="D46" s="132"/>
      <c r="E46" s="132"/>
      <c r="F46" s="136"/>
      <c r="G46" s="136"/>
      <c r="H46" s="132"/>
      <c r="I46" s="132"/>
      <c r="J46" s="132"/>
      <c r="K46" s="132"/>
      <c r="L46" s="132"/>
      <c r="M46" s="132"/>
      <c r="N46" s="132"/>
      <c r="O46" s="132"/>
      <c r="P46" s="132"/>
      <c r="Q46" s="132"/>
      <c r="R46" s="264"/>
      <c r="S46" s="253"/>
      <c r="T46" s="253"/>
      <c r="U46" s="253"/>
      <c r="V46" s="253"/>
      <c r="W46" s="253"/>
      <c r="X46" s="253"/>
      <c r="Y46" s="253"/>
      <c r="Z46" s="253"/>
      <c r="AA46" s="253"/>
      <c r="AB46" s="253"/>
      <c r="AC46" s="253"/>
      <c r="AD46" s="274"/>
      <c r="AE46" s="274"/>
      <c r="AF46" s="274"/>
    </row>
    <row r="47" spans="1:32" s="273" customFormat="1">
      <c r="A47" s="132"/>
      <c r="B47" s="132"/>
      <c r="C47" s="136"/>
      <c r="D47" s="136"/>
      <c r="E47" s="136"/>
      <c r="F47" s="136"/>
      <c r="G47" s="136"/>
      <c r="H47" s="136"/>
      <c r="I47" s="136"/>
      <c r="J47" s="136"/>
      <c r="K47" s="132"/>
      <c r="L47" s="132"/>
      <c r="W47" s="253"/>
      <c r="X47" s="253"/>
      <c r="Y47" s="253"/>
      <c r="Z47" s="253"/>
      <c r="AA47" s="253"/>
      <c r="AB47" s="253"/>
      <c r="AC47" s="253"/>
      <c r="AD47" s="274"/>
      <c r="AE47" s="274"/>
      <c r="AF47" s="274"/>
    </row>
    <row r="48" spans="1:32" s="273" customFormat="1" ht="63">
      <c r="A48" s="132"/>
      <c r="B48" s="201" t="s">
        <v>89</v>
      </c>
      <c r="C48" s="204" t="s">
        <v>91</v>
      </c>
      <c r="D48" s="213" t="s">
        <v>94</v>
      </c>
      <c r="E48" s="204" t="s">
        <v>96</v>
      </c>
      <c r="F48" s="213" t="s">
        <v>98</v>
      </c>
      <c r="G48" s="204" t="s">
        <v>197</v>
      </c>
      <c r="H48" s="213" t="s">
        <v>102</v>
      </c>
      <c r="I48" s="204" t="s">
        <v>104</v>
      </c>
      <c r="J48" s="213" t="s">
        <v>106</v>
      </c>
      <c r="K48" s="204" t="s">
        <v>191</v>
      </c>
      <c r="L48" s="132"/>
      <c r="M48" s="283" t="s">
        <v>191</v>
      </c>
      <c r="N48" s="283" t="s">
        <v>106</v>
      </c>
      <c r="O48" s="283" t="s">
        <v>104</v>
      </c>
      <c r="P48" s="283" t="s">
        <v>102</v>
      </c>
      <c r="Q48" s="283" t="s">
        <v>199</v>
      </c>
      <c r="R48" s="283" t="s">
        <v>98</v>
      </c>
      <c r="S48" s="283" t="s">
        <v>96</v>
      </c>
      <c r="T48" s="283" t="s">
        <v>94</v>
      </c>
      <c r="U48" s="283" t="s">
        <v>91</v>
      </c>
      <c r="V48" s="283" t="s">
        <v>89</v>
      </c>
      <c r="W48" s="253"/>
      <c r="X48" s="253"/>
      <c r="Y48" s="253"/>
      <c r="Z48" s="253"/>
      <c r="AA48" s="253"/>
      <c r="AB48" s="253"/>
      <c r="AC48" s="253"/>
      <c r="AD48" s="274"/>
      <c r="AE48" s="274"/>
      <c r="AF48" s="274"/>
    </row>
    <row r="49" spans="1:32" s="273" customFormat="1" ht="21">
      <c r="A49" s="132"/>
      <c r="B49" s="279">
        <v>117</v>
      </c>
      <c r="C49" s="280">
        <v>98</v>
      </c>
      <c r="D49" s="281">
        <v>172</v>
      </c>
      <c r="E49" s="280">
        <v>22</v>
      </c>
      <c r="F49" s="281">
        <v>11</v>
      </c>
      <c r="G49" s="280">
        <v>5</v>
      </c>
      <c r="H49" s="281">
        <v>27</v>
      </c>
      <c r="I49" s="280">
        <v>7</v>
      </c>
      <c r="J49" s="281">
        <v>17</v>
      </c>
      <c r="K49" s="280">
        <v>10</v>
      </c>
      <c r="L49" s="132"/>
      <c r="M49" s="283">
        <v>3.3</v>
      </c>
      <c r="N49" s="283">
        <v>3.3</v>
      </c>
      <c r="O49" s="283">
        <v>1</v>
      </c>
      <c r="P49" s="283">
        <v>7.5</v>
      </c>
      <c r="Q49" s="283">
        <v>1.9</v>
      </c>
      <c r="R49" s="283">
        <v>3.1</v>
      </c>
      <c r="S49" s="283">
        <v>2.6</v>
      </c>
      <c r="T49" s="283">
        <v>33</v>
      </c>
      <c r="U49" s="283">
        <v>19.100000000000001</v>
      </c>
      <c r="V49" s="283">
        <v>25.2</v>
      </c>
      <c r="W49" s="253"/>
      <c r="X49" s="253"/>
      <c r="Y49" s="253"/>
      <c r="Z49" s="253"/>
      <c r="AA49" s="253"/>
      <c r="AB49" s="253"/>
      <c r="AC49" s="253"/>
      <c r="AD49" s="274"/>
      <c r="AE49" s="274"/>
      <c r="AF49" s="274"/>
    </row>
    <row r="50" spans="1:32" s="273" customFormat="1">
      <c r="A50" s="132"/>
      <c r="B50" s="132"/>
      <c r="C50" s="136"/>
      <c r="D50" s="136"/>
      <c r="E50" s="136"/>
      <c r="F50" s="136"/>
      <c r="G50" s="136"/>
      <c r="H50" s="136"/>
      <c r="I50" s="136"/>
      <c r="J50" s="136"/>
      <c r="K50" s="132"/>
      <c r="L50" s="132"/>
      <c r="M50" s="132"/>
      <c r="N50" s="132"/>
      <c r="O50" s="132"/>
      <c r="P50" s="132"/>
      <c r="Q50" s="132"/>
      <c r="R50" s="252"/>
      <c r="S50" s="253"/>
      <c r="T50" s="253"/>
      <c r="U50" s="253"/>
      <c r="V50" s="253"/>
      <c r="W50" s="253"/>
      <c r="X50" s="253"/>
      <c r="Y50" s="253"/>
      <c r="Z50" s="253"/>
      <c r="AA50" s="253"/>
      <c r="AB50" s="253"/>
      <c r="AC50" s="253"/>
      <c r="AD50" s="274"/>
      <c r="AE50" s="274"/>
      <c r="AF50" s="274"/>
    </row>
    <row r="51" spans="1:32" s="273" customFormat="1">
      <c r="A51" s="132"/>
      <c r="B51" s="132"/>
      <c r="C51" s="136"/>
      <c r="D51" s="136"/>
      <c r="E51" s="136"/>
      <c r="F51" s="136"/>
      <c r="G51" s="136"/>
      <c r="H51" s="136"/>
      <c r="I51" s="136"/>
      <c r="J51" s="136"/>
      <c r="K51" s="132"/>
      <c r="L51" s="132"/>
      <c r="M51" s="132"/>
      <c r="N51" s="132"/>
      <c r="O51" s="132"/>
      <c r="P51" s="132"/>
      <c r="Q51" s="132"/>
      <c r="R51" s="252"/>
      <c r="S51" s="253"/>
      <c r="T51" s="253"/>
      <c r="U51" s="253"/>
      <c r="V51" s="253"/>
      <c r="W51" s="253"/>
      <c r="X51" s="253"/>
      <c r="Y51" s="253"/>
      <c r="Z51" s="253"/>
      <c r="AA51" s="253"/>
      <c r="AB51" s="253"/>
      <c r="AC51" s="253"/>
      <c r="AD51" s="274"/>
      <c r="AE51" s="274"/>
      <c r="AF51" s="274"/>
    </row>
    <row r="52" spans="1:32" s="273" customFormat="1">
      <c r="A52" s="132"/>
      <c r="L52" s="132"/>
      <c r="M52" s="132"/>
      <c r="N52" s="132"/>
      <c r="O52" s="132"/>
      <c r="P52" s="132"/>
      <c r="Q52" s="132"/>
      <c r="R52" s="252"/>
      <c r="S52" s="253"/>
      <c r="T52" s="253"/>
      <c r="U52" s="253"/>
      <c r="V52" s="253"/>
      <c r="W52" s="253"/>
      <c r="X52" s="253"/>
      <c r="Y52" s="253"/>
      <c r="Z52" s="253"/>
      <c r="AA52" s="253"/>
      <c r="AB52" s="253"/>
      <c r="AC52" s="253"/>
      <c r="AD52" s="274"/>
      <c r="AE52" s="274"/>
      <c r="AF52" s="274"/>
    </row>
    <row r="53" spans="1:32" s="273" customFormat="1">
      <c r="A53" s="132"/>
      <c r="B53" s="132"/>
      <c r="C53" s="136"/>
      <c r="D53" s="136"/>
      <c r="E53" s="136"/>
      <c r="F53" s="136"/>
      <c r="G53" s="136"/>
      <c r="H53" s="136"/>
      <c r="I53" s="136"/>
      <c r="J53" s="136"/>
      <c r="K53" s="132"/>
      <c r="L53" s="132"/>
      <c r="M53" s="132"/>
      <c r="N53" s="132"/>
      <c r="O53" s="132"/>
      <c r="P53" s="132"/>
      <c r="Q53" s="132"/>
      <c r="R53" s="252"/>
      <c r="S53" s="253"/>
      <c r="T53" s="253"/>
      <c r="U53" s="253"/>
      <c r="V53" s="253"/>
      <c r="W53" s="253"/>
      <c r="X53" s="253"/>
      <c r="Y53" s="253"/>
      <c r="Z53" s="253"/>
      <c r="AA53" s="253"/>
      <c r="AB53" s="253"/>
      <c r="AC53" s="253"/>
      <c r="AD53" s="274"/>
      <c r="AE53" s="274"/>
      <c r="AF53" s="274"/>
    </row>
    <row r="54" spans="1:32" s="273" customFormat="1">
      <c r="A54" s="132"/>
      <c r="B54" s="132"/>
      <c r="C54" s="136"/>
      <c r="D54" s="136"/>
      <c r="E54" s="136"/>
      <c r="F54" s="136"/>
      <c r="G54" s="136"/>
      <c r="H54" s="136"/>
      <c r="I54" s="136"/>
      <c r="J54" s="136"/>
      <c r="K54" s="132"/>
      <c r="L54" s="132"/>
      <c r="M54" s="132"/>
      <c r="N54" s="132"/>
      <c r="O54" s="132"/>
      <c r="P54" s="132"/>
      <c r="Q54" s="132"/>
      <c r="R54" s="252"/>
      <c r="S54" s="253"/>
      <c r="T54" s="253"/>
      <c r="U54" s="253"/>
      <c r="V54" s="253"/>
      <c r="W54" s="253"/>
      <c r="X54" s="253"/>
      <c r="Y54" s="253"/>
      <c r="Z54" s="253"/>
      <c r="AA54" s="253"/>
      <c r="AB54" s="253"/>
      <c r="AC54" s="253"/>
      <c r="AD54" s="274"/>
      <c r="AE54" s="274"/>
      <c r="AF54" s="274"/>
    </row>
    <row r="55" spans="1:32" s="273" customFormat="1">
      <c r="A55" s="132"/>
      <c r="B55" s="132"/>
      <c r="C55" s="136"/>
      <c r="D55" s="136"/>
      <c r="E55" s="136"/>
      <c r="F55" s="136"/>
      <c r="G55" s="136"/>
      <c r="H55" s="136"/>
      <c r="I55" s="136"/>
      <c r="J55" s="136"/>
      <c r="K55" s="132"/>
      <c r="L55" s="132"/>
      <c r="M55" s="132"/>
      <c r="N55" s="132"/>
      <c r="O55" s="132"/>
      <c r="P55" s="132"/>
      <c r="Q55" s="132"/>
      <c r="R55" s="252"/>
      <c r="S55" s="253"/>
      <c r="T55" s="253"/>
      <c r="U55" s="253"/>
      <c r="V55" s="253"/>
      <c r="W55" s="253"/>
      <c r="X55" s="253"/>
      <c r="Y55" s="253"/>
      <c r="Z55" s="253"/>
      <c r="AA55" s="253"/>
      <c r="AB55" s="253"/>
      <c r="AC55" s="253"/>
      <c r="AD55" s="274"/>
      <c r="AE55" s="274"/>
      <c r="AF55" s="274"/>
    </row>
    <row r="56" spans="1:32" s="273" customFormat="1">
      <c r="A56" s="132"/>
      <c r="B56" s="132"/>
      <c r="C56" s="136"/>
      <c r="D56" s="136"/>
      <c r="E56" s="136"/>
      <c r="F56" s="136"/>
      <c r="G56" s="136"/>
      <c r="T56" s="253"/>
      <c r="U56" s="253"/>
      <c r="V56" s="253"/>
      <c r="W56" s="253"/>
      <c r="X56" s="253"/>
      <c r="Y56" s="253"/>
      <c r="Z56" s="253"/>
      <c r="AA56" s="253"/>
      <c r="AB56" s="253"/>
      <c r="AC56" s="253"/>
      <c r="AD56" s="274"/>
      <c r="AE56" s="274"/>
      <c r="AF56" s="274"/>
    </row>
    <row r="57" spans="1:32" s="273" customFormat="1" ht="21">
      <c r="A57" s="132"/>
      <c r="B57" s="132"/>
      <c r="C57" s="136"/>
      <c r="D57" s="136"/>
      <c r="E57" s="136"/>
      <c r="F57" s="136"/>
      <c r="G57" s="136"/>
      <c r="H57" s="136"/>
      <c r="I57" s="136"/>
      <c r="J57" s="136"/>
      <c r="K57" s="132"/>
      <c r="L57" s="279"/>
      <c r="M57" s="132"/>
      <c r="N57" s="132"/>
      <c r="O57" s="132"/>
      <c r="P57" s="132"/>
      <c r="Q57" s="132"/>
      <c r="R57" s="252"/>
      <c r="S57" s="253"/>
      <c r="T57" s="253"/>
      <c r="U57" s="253"/>
      <c r="V57" s="253"/>
      <c r="W57" s="253"/>
      <c r="X57" s="253"/>
      <c r="Y57" s="253"/>
      <c r="Z57" s="253"/>
      <c r="AA57" s="253"/>
      <c r="AB57" s="253"/>
      <c r="AC57" s="253"/>
      <c r="AD57" s="274"/>
      <c r="AE57" s="274"/>
      <c r="AF57" s="274"/>
    </row>
    <row r="58" spans="1:32" s="273" customFormat="1" ht="21">
      <c r="A58" s="132"/>
      <c r="B58" s="132"/>
      <c r="C58" s="136"/>
      <c r="D58" s="136"/>
      <c r="E58" s="136"/>
      <c r="F58" s="136"/>
      <c r="G58" s="136"/>
      <c r="H58" s="136"/>
      <c r="I58" s="136"/>
      <c r="J58" s="136"/>
      <c r="K58" s="132"/>
      <c r="L58" s="280"/>
      <c r="M58" s="132"/>
      <c r="N58" s="132"/>
      <c r="O58" s="132"/>
      <c r="P58" s="132"/>
      <c r="Q58" s="132"/>
      <c r="R58" s="252"/>
      <c r="S58" s="253"/>
      <c r="T58" s="253"/>
      <c r="U58" s="253"/>
      <c r="V58" s="253"/>
      <c r="W58" s="253"/>
      <c r="X58" s="253"/>
      <c r="Y58" s="253"/>
      <c r="Z58" s="253"/>
      <c r="AA58" s="253"/>
      <c r="AB58" s="253"/>
      <c r="AC58" s="253"/>
      <c r="AD58" s="274"/>
      <c r="AE58" s="274"/>
      <c r="AF58" s="274"/>
    </row>
    <row r="59" spans="1:32" ht="21">
      <c r="L59" s="281"/>
    </row>
    <row r="60" spans="1:32" ht="21">
      <c r="L60" s="280"/>
    </row>
    <row r="61" spans="1:32" ht="21">
      <c r="L61" s="281"/>
    </row>
    <row r="62" spans="1:32" ht="21">
      <c r="L62" s="280"/>
    </row>
    <row r="63" spans="1:32" ht="21">
      <c r="L63" s="281"/>
    </row>
    <row r="64" spans="1:32" ht="21">
      <c r="L64" s="280"/>
    </row>
    <row r="65" spans="12:12" ht="21">
      <c r="L65" s="281"/>
    </row>
    <row r="66" spans="12:12" ht="21">
      <c r="L66" s="280"/>
    </row>
  </sheetData>
  <printOptions gridLines="1" gridLinesSet="0"/>
  <pageMargins left="0.75" right="0.75" top="1" bottom="1" header="0.5" footer="0.5"/>
  <pageSetup paperSize="9" orientation="portrait" horizontalDpi="4294967295" verticalDpi="300" r:id="rId1"/>
  <headerFooter alignWithMargins="0">
    <oddHeader>&amp;A</oddHead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rightToLeft="1" tabSelected="1" view="pageBreakPreview" zoomScaleNormal="75" zoomScaleSheetLayoutView="100" workbookViewId="0">
      <selection activeCell="F53" sqref="F53"/>
    </sheetView>
  </sheetViews>
  <sheetFormatPr defaultRowHeight="22.5"/>
  <cols>
    <col min="1" max="1" width="29.28515625" style="468" customWidth="1"/>
    <col min="2" max="2" width="10" style="468" customWidth="1"/>
    <col min="3" max="3" width="9.28515625" style="468" customWidth="1"/>
    <col min="4" max="4" width="10.7109375" style="468" customWidth="1"/>
    <col min="5" max="5" width="8.42578125" style="468" customWidth="1"/>
    <col min="6" max="6" width="8.85546875" style="468" customWidth="1"/>
    <col min="7" max="7" width="10.42578125" style="468" customWidth="1"/>
    <col min="8" max="8" width="13.28515625" style="468" customWidth="1"/>
    <col min="9" max="9" width="8.140625" style="468" customWidth="1"/>
    <col min="10" max="10" width="10.5703125" style="468" customWidth="1"/>
    <col min="11" max="11" width="12.140625" style="468" customWidth="1"/>
    <col min="12" max="12" width="9.140625" style="468" bestFit="1" customWidth="1"/>
    <col min="13" max="13" width="11.85546875" style="468" bestFit="1" customWidth="1"/>
    <col min="14" max="14" width="28.5703125" style="341" customWidth="1"/>
    <col min="15" max="17" width="9.140625" style="341"/>
    <col min="18" max="18" width="9.140625" style="340"/>
    <col min="19" max="26" width="9.140625" style="339"/>
    <col min="27" max="29" width="9.140625" style="338"/>
    <col min="30" max="16384" width="9.140625" style="337"/>
  </cols>
  <sheetData>
    <row r="1" spans="1:29" ht="42" customHeight="1"/>
    <row r="2" spans="1:29" s="407" customFormat="1" ht="19.5" customHeight="1">
      <c r="A2" s="519" t="s">
        <v>353</v>
      </c>
      <c r="B2" s="519"/>
      <c r="C2" s="519"/>
      <c r="D2" s="519"/>
      <c r="E2" s="519"/>
      <c r="F2" s="519"/>
      <c r="G2" s="519"/>
      <c r="H2" s="519"/>
      <c r="I2" s="519"/>
      <c r="J2" s="519"/>
      <c r="K2" s="519"/>
      <c r="L2" s="519"/>
      <c r="M2" s="519"/>
      <c r="N2" s="406"/>
      <c r="O2" s="405"/>
      <c r="P2" s="405"/>
      <c r="Q2" s="405"/>
      <c r="R2" s="404"/>
      <c r="S2" s="403"/>
      <c r="T2" s="403"/>
      <c r="U2" s="403"/>
      <c r="V2" s="403"/>
      <c r="W2" s="403"/>
      <c r="X2" s="403"/>
      <c r="Y2" s="403"/>
      <c r="Z2" s="403"/>
    </row>
    <row r="3" spans="1:29" s="402" customFormat="1" ht="15.75" customHeight="1">
      <c r="A3" s="519" t="s">
        <v>352</v>
      </c>
      <c r="B3" s="519"/>
      <c r="C3" s="519"/>
      <c r="D3" s="519"/>
      <c r="E3" s="519"/>
      <c r="F3" s="519"/>
      <c r="G3" s="519"/>
      <c r="H3" s="519"/>
      <c r="I3" s="519"/>
      <c r="J3" s="519"/>
      <c r="K3" s="519"/>
      <c r="L3" s="519"/>
      <c r="M3" s="519"/>
      <c r="N3" s="406"/>
      <c r="O3" s="405"/>
      <c r="P3" s="405"/>
      <c r="Q3" s="405"/>
      <c r="R3" s="404"/>
      <c r="S3" s="403"/>
      <c r="T3" s="403"/>
      <c r="U3" s="403"/>
      <c r="V3" s="403"/>
      <c r="W3" s="403"/>
      <c r="X3" s="403"/>
      <c r="Y3" s="403"/>
      <c r="Z3" s="403"/>
    </row>
    <row r="4" spans="1:29" s="402" customFormat="1" ht="15.75" customHeight="1">
      <c r="A4" s="833" t="s">
        <v>704</v>
      </c>
      <c r="B4" s="833"/>
      <c r="C4" s="833"/>
      <c r="D4" s="833"/>
      <c r="E4" s="833"/>
      <c r="F4" s="833"/>
      <c r="G4" s="833"/>
      <c r="H4" s="833"/>
      <c r="I4" s="833"/>
      <c r="J4" s="833"/>
      <c r="K4" s="833"/>
      <c r="L4" s="833"/>
      <c r="M4" s="833"/>
      <c r="N4" s="833"/>
      <c r="O4" s="405"/>
      <c r="P4" s="405"/>
      <c r="Q4" s="405"/>
      <c r="R4" s="404"/>
      <c r="S4" s="403"/>
      <c r="T4" s="403"/>
      <c r="U4" s="403"/>
      <c r="V4" s="403"/>
      <c r="W4" s="403"/>
      <c r="X4" s="403"/>
      <c r="Y4" s="403"/>
      <c r="Z4" s="403"/>
    </row>
    <row r="5" spans="1:29" s="366" customFormat="1" ht="1.5" hidden="1" customHeight="1">
      <c r="A5" s="468"/>
      <c r="B5" s="468"/>
      <c r="C5" s="468"/>
      <c r="D5" s="468"/>
      <c r="E5" s="468"/>
      <c r="F5" s="468"/>
      <c r="G5" s="468"/>
      <c r="H5" s="468"/>
      <c r="I5" s="468"/>
      <c r="J5" s="468"/>
      <c r="K5" s="468"/>
      <c r="L5" s="468"/>
      <c r="M5" s="468"/>
      <c r="N5" s="341"/>
      <c r="O5" s="341"/>
      <c r="P5" s="341"/>
      <c r="Q5" s="341"/>
      <c r="R5" s="345"/>
      <c r="S5" s="344"/>
      <c r="T5" s="344"/>
      <c r="U5" s="344"/>
      <c r="V5" s="344"/>
      <c r="W5" s="344"/>
      <c r="X5" s="344"/>
      <c r="Y5" s="344"/>
      <c r="Z5" s="344"/>
      <c r="AA5" s="347"/>
      <c r="AB5" s="347"/>
      <c r="AC5" s="347"/>
    </row>
    <row r="6" spans="1:29" s="366" customFormat="1" ht="17.25" customHeight="1">
      <c r="A6" s="475" t="s">
        <v>351</v>
      </c>
      <c r="B6" s="609"/>
      <c r="C6" s="468"/>
      <c r="D6" s="468"/>
      <c r="E6" s="468"/>
      <c r="F6" s="468"/>
      <c r="G6" s="468"/>
      <c r="H6" s="468"/>
      <c r="I6" s="468"/>
      <c r="J6" s="468"/>
      <c r="K6" s="468"/>
      <c r="L6" s="468"/>
      <c r="M6" s="468"/>
      <c r="N6" s="367"/>
      <c r="O6" s="341"/>
      <c r="P6" s="341"/>
      <c r="Q6" s="341"/>
      <c r="R6" s="345"/>
      <c r="S6" s="344"/>
      <c r="T6" s="344"/>
      <c r="U6" s="344"/>
      <c r="V6" s="344"/>
      <c r="W6" s="344"/>
      <c r="X6" s="344"/>
      <c r="Y6" s="344"/>
      <c r="Z6" s="344"/>
      <c r="AA6" s="347"/>
      <c r="AB6" s="347"/>
      <c r="AC6" s="347"/>
    </row>
    <row r="7" spans="1:29" s="399" customFormat="1" ht="24" customHeight="1">
      <c r="A7" s="536"/>
      <c r="B7" s="834" t="s">
        <v>350</v>
      </c>
      <c r="C7" s="835"/>
      <c r="D7" s="835"/>
      <c r="E7" s="836"/>
      <c r="F7" s="837" t="s">
        <v>349</v>
      </c>
      <c r="G7" s="837" t="s">
        <v>348</v>
      </c>
      <c r="H7" s="837" t="s">
        <v>347</v>
      </c>
      <c r="I7" s="837" t="s">
        <v>170</v>
      </c>
      <c r="J7" s="837" t="s">
        <v>171</v>
      </c>
      <c r="K7" s="837" t="s">
        <v>346</v>
      </c>
      <c r="L7" s="837" t="s">
        <v>345</v>
      </c>
      <c r="M7" s="837" t="s">
        <v>344</v>
      </c>
      <c r="N7" s="401"/>
      <c r="O7" s="263"/>
      <c r="P7" s="263"/>
      <c r="Q7" s="263"/>
      <c r="R7" s="365"/>
      <c r="S7" s="364"/>
      <c r="T7" s="364"/>
      <c r="U7" s="364"/>
      <c r="V7" s="364"/>
      <c r="W7" s="364"/>
      <c r="X7" s="364"/>
      <c r="Y7" s="364"/>
      <c r="Z7" s="364"/>
      <c r="AA7" s="363"/>
      <c r="AB7" s="363"/>
      <c r="AC7" s="363"/>
    </row>
    <row r="8" spans="1:29" s="399" customFormat="1" ht="61.5" customHeight="1">
      <c r="A8" s="520" t="s">
        <v>343</v>
      </c>
      <c r="B8" s="571" t="s">
        <v>342</v>
      </c>
      <c r="C8" s="571" t="s">
        <v>341</v>
      </c>
      <c r="D8" s="572" t="s">
        <v>340</v>
      </c>
      <c r="E8" s="571" t="s">
        <v>11</v>
      </c>
      <c r="F8" s="838"/>
      <c r="G8" s="838"/>
      <c r="H8" s="838"/>
      <c r="I8" s="838"/>
      <c r="J8" s="838"/>
      <c r="K8" s="838"/>
      <c r="L8" s="838"/>
      <c r="M8" s="838"/>
      <c r="N8" s="400" t="s">
        <v>78</v>
      </c>
      <c r="O8" s="263"/>
      <c r="P8" s="263"/>
      <c r="Q8" s="263"/>
      <c r="R8" s="365"/>
      <c r="S8" s="364"/>
      <c r="T8" s="364"/>
      <c r="U8" s="364"/>
      <c r="V8" s="364"/>
      <c r="W8" s="364"/>
      <c r="X8" s="364"/>
      <c r="Y8" s="364"/>
      <c r="Z8" s="364"/>
      <c r="AA8" s="363"/>
      <c r="AB8" s="363"/>
      <c r="AC8" s="363"/>
    </row>
    <row r="9" spans="1:29" s="346" customFormat="1" ht="24" customHeight="1">
      <c r="A9" s="521" t="s">
        <v>339</v>
      </c>
      <c r="B9" s="573"/>
      <c r="C9" s="573"/>
      <c r="D9" s="573"/>
      <c r="E9" s="573"/>
      <c r="F9" s="573"/>
      <c r="G9" s="573"/>
      <c r="H9" s="573"/>
      <c r="I9" s="573"/>
      <c r="J9" s="573"/>
      <c r="K9" s="573"/>
      <c r="L9" s="573"/>
      <c r="M9" s="573"/>
      <c r="N9" s="398" t="s">
        <v>338</v>
      </c>
      <c r="O9" s="341"/>
      <c r="P9" s="341"/>
      <c r="Q9" s="341"/>
      <c r="R9" s="345"/>
      <c r="S9" s="344"/>
      <c r="T9" s="344"/>
      <c r="U9" s="344"/>
      <c r="V9" s="344"/>
      <c r="W9" s="344"/>
      <c r="X9" s="344"/>
      <c r="Y9" s="344"/>
      <c r="Z9" s="344"/>
    </row>
    <row r="10" spans="1:29" s="346" customFormat="1" ht="24" customHeight="1">
      <c r="A10" s="483" t="s">
        <v>337</v>
      </c>
      <c r="B10" s="514">
        <v>20</v>
      </c>
      <c r="C10" s="487">
        <v>51</v>
      </c>
      <c r="D10" s="514">
        <v>29</v>
      </c>
      <c r="E10" s="538">
        <f t="shared" ref="E10:E17" si="0">SUM(B10:D10)</f>
        <v>100</v>
      </c>
      <c r="F10" s="514">
        <v>5</v>
      </c>
      <c r="G10" s="514">
        <v>0</v>
      </c>
      <c r="H10" s="548">
        <v>22</v>
      </c>
      <c r="I10" s="487">
        <v>223</v>
      </c>
      <c r="J10" s="548">
        <v>88</v>
      </c>
      <c r="K10" s="487">
        <v>50</v>
      </c>
      <c r="L10" s="487">
        <v>18</v>
      </c>
      <c r="M10" s="538">
        <f t="shared" ref="M10:M16" si="1">SUM(F10:L10,B10:D10)</f>
        <v>506</v>
      </c>
      <c r="N10" s="397" t="s">
        <v>336</v>
      </c>
      <c r="O10" s="341"/>
      <c r="P10" s="341"/>
      <c r="Q10" s="341"/>
      <c r="R10" s="345"/>
      <c r="S10" s="344"/>
      <c r="T10" s="344"/>
      <c r="U10" s="344"/>
      <c r="V10" s="344"/>
      <c r="W10" s="344"/>
      <c r="X10" s="344"/>
      <c r="Y10" s="344"/>
      <c r="Z10" s="344"/>
    </row>
    <row r="11" spans="1:29" s="346" customFormat="1" ht="24" customHeight="1">
      <c r="A11" s="480" t="s">
        <v>335</v>
      </c>
      <c r="B11" s="466">
        <v>2</v>
      </c>
      <c r="C11" s="463">
        <v>15</v>
      </c>
      <c r="D11" s="466">
        <v>6</v>
      </c>
      <c r="E11" s="537">
        <f t="shared" si="0"/>
        <v>23</v>
      </c>
      <c r="F11" s="466">
        <v>0</v>
      </c>
      <c r="G11" s="466">
        <v>0</v>
      </c>
      <c r="H11" s="464">
        <v>3</v>
      </c>
      <c r="I11" s="463">
        <v>69</v>
      </c>
      <c r="J11" s="464">
        <v>29</v>
      </c>
      <c r="K11" s="463">
        <v>13</v>
      </c>
      <c r="L11" s="463">
        <v>5</v>
      </c>
      <c r="M11" s="537">
        <f t="shared" si="1"/>
        <v>142</v>
      </c>
      <c r="N11" s="392" t="s">
        <v>334</v>
      </c>
      <c r="O11" s="341"/>
      <c r="P11" s="341"/>
      <c r="Q11" s="341"/>
      <c r="R11" s="345"/>
      <c r="S11" s="344"/>
      <c r="T11" s="344"/>
      <c r="U11" s="344"/>
      <c r="V11" s="344"/>
      <c r="W11" s="344"/>
      <c r="X11" s="344"/>
      <c r="Y11" s="344"/>
      <c r="Z11" s="344"/>
    </row>
    <row r="12" spans="1:29" s="346" customFormat="1" ht="24" customHeight="1">
      <c r="A12" s="483" t="s">
        <v>333</v>
      </c>
      <c r="B12" s="514">
        <v>9</v>
      </c>
      <c r="C12" s="487">
        <v>12</v>
      </c>
      <c r="D12" s="514">
        <v>26</v>
      </c>
      <c r="E12" s="538">
        <f t="shared" si="0"/>
        <v>47</v>
      </c>
      <c r="F12" s="514">
        <v>20</v>
      </c>
      <c r="G12" s="514">
        <v>2</v>
      </c>
      <c r="H12" s="548">
        <v>23</v>
      </c>
      <c r="I12" s="487">
        <v>58</v>
      </c>
      <c r="J12" s="548">
        <v>36</v>
      </c>
      <c r="K12" s="487">
        <v>43</v>
      </c>
      <c r="L12" s="487">
        <v>6</v>
      </c>
      <c r="M12" s="538">
        <f t="shared" si="1"/>
        <v>235</v>
      </c>
      <c r="N12" s="387" t="s">
        <v>332</v>
      </c>
      <c r="O12" s="341"/>
      <c r="P12" s="341"/>
      <c r="Q12" s="341"/>
      <c r="R12" s="345"/>
      <c r="S12" s="344"/>
      <c r="T12" s="344"/>
      <c r="U12" s="344"/>
      <c r="V12" s="344"/>
      <c r="W12" s="344"/>
      <c r="X12" s="344"/>
      <c r="Y12" s="344"/>
      <c r="Z12" s="344"/>
    </row>
    <row r="13" spans="1:29" s="346" customFormat="1" ht="24" customHeight="1">
      <c r="A13" s="480" t="s">
        <v>331</v>
      </c>
      <c r="B13" s="466">
        <v>0</v>
      </c>
      <c r="C13" s="463">
        <v>0</v>
      </c>
      <c r="D13" s="466">
        <v>0</v>
      </c>
      <c r="E13" s="537">
        <f t="shared" si="0"/>
        <v>0</v>
      </c>
      <c r="F13" s="466">
        <v>10</v>
      </c>
      <c r="G13" s="466">
        <v>4</v>
      </c>
      <c r="H13" s="466">
        <v>0</v>
      </c>
      <c r="I13" s="463">
        <v>8</v>
      </c>
      <c r="J13" s="464">
        <v>6</v>
      </c>
      <c r="K13" s="463">
        <v>3</v>
      </c>
      <c r="L13" s="539">
        <v>0</v>
      </c>
      <c r="M13" s="574">
        <f t="shared" si="1"/>
        <v>31</v>
      </c>
      <c r="N13" s="396" t="s">
        <v>330</v>
      </c>
      <c r="O13" s="341"/>
      <c r="P13" s="341"/>
      <c r="Q13" s="341"/>
      <c r="R13" s="345"/>
      <c r="S13" s="344"/>
      <c r="T13" s="344"/>
      <c r="U13" s="344"/>
      <c r="V13" s="344"/>
      <c r="W13" s="344"/>
      <c r="X13" s="344"/>
      <c r="Y13" s="344"/>
      <c r="Z13" s="344"/>
    </row>
    <row r="14" spans="1:29" s="346" customFormat="1" ht="24" customHeight="1">
      <c r="A14" s="483" t="s">
        <v>329</v>
      </c>
      <c r="B14" s="514">
        <v>0</v>
      </c>
      <c r="C14" s="487">
        <v>3</v>
      </c>
      <c r="D14" s="514">
        <v>4</v>
      </c>
      <c r="E14" s="538">
        <f t="shared" si="0"/>
        <v>7</v>
      </c>
      <c r="F14" s="514">
        <v>1</v>
      </c>
      <c r="G14" s="514">
        <v>1</v>
      </c>
      <c r="H14" s="548">
        <v>2</v>
      </c>
      <c r="I14" s="487">
        <v>55</v>
      </c>
      <c r="J14" s="548">
        <v>14</v>
      </c>
      <c r="K14" s="487">
        <v>5</v>
      </c>
      <c r="L14" s="540">
        <v>0</v>
      </c>
      <c r="M14" s="538">
        <f t="shared" si="1"/>
        <v>85</v>
      </c>
      <c r="N14" s="387" t="s">
        <v>328</v>
      </c>
      <c r="O14" s="341"/>
      <c r="P14" s="341"/>
      <c r="Q14" s="341"/>
      <c r="R14" s="345"/>
      <c r="S14" s="344"/>
      <c r="T14" s="344"/>
      <c r="U14" s="344"/>
      <c r="V14" s="344"/>
      <c r="W14" s="344"/>
      <c r="X14" s="344"/>
      <c r="Y14" s="344"/>
      <c r="Z14" s="344"/>
    </row>
    <row r="15" spans="1:29" s="346" customFormat="1" ht="24" customHeight="1">
      <c r="A15" s="480" t="s">
        <v>327</v>
      </c>
      <c r="B15" s="466">
        <v>2</v>
      </c>
      <c r="C15" s="463">
        <v>4</v>
      </c>
      <c r="D15" s="466">
        <v>6</v>
      </c>
      <c r="E15" s="537">
        <f t="shared" si="0"/>
        <v>12</v>
      </c>
      <c r="F15" s="466">
        <v>0</v>
      </c>
      <c r="G15" s="466">
        <v>0</v>
      </c>
      <c r="H15" s="464">
        <v>1</v>
      </c>
      <c r="I15" s="463">
        <v>15</v>
      </c>
      <c r="J15" s="464">
        <v>25</v>
      </c>
      <c r="K15" s="463">
        <v>19</v>
      </c>
      <c r="L15" s="463">
        <v>1</v>
      </c>
      <c r="M15" s="537">
        <f t="shared" si="1"/>
        <v>73</v>
      </c>
      <c r="N15" s="361" t="s">
        <v>326</v>
      </c>
      <c r="O15" s="341"/>
      <c r="P15" s="341"/>
      <c r="Q15" s="341"/>
      <c r="R15" s="345"/>
      <c r="S15" s="344"/>
      <c r="T15" s="344"/>
      <c r="U15" s="344"/>
      <c r="V15" s="344"/>
      <c r="W15" s="344"/>
      <c r="X15" s="344"/>
      <c r="Y15" s="344"/>
      <c r="Z15" s="344"/>
    </row>
    <row r="16" spans="1:29" s="346" customFormat="1" ht="24" customHeight="1">
      <c r="A16" s="483" t="s">
        <v>702</v>
      </c>
      <c r="B16" s="514">
        <v>4</v>
      </c>
      <c r="C16" s="487">
        <v>13</v>
      </c>
      <c r="D16" s="514">
        <v>7</v>
      </c>
      <c r="E16" s="538">
        <f t="shared" si="0"/>
        <v>24</v>
      </c>
      <c r="F16" s="514">
        <v>2</v>
      </c>
      <c r="G16" s="514">
        <v>0</v>
      </c>
      <c r="H16" s="548">
        <v>83</v>
      </c>
      <c r="I16" s="487">
        <v>19</v>
      </c>
      <c r="J16" s="548">
        <v>61</v>
      </c>
      <c r="K16" s="487">
        <v>397</v>
      </c>
      <c r="L16" s="487">
        <v>62</v>
      </c>
      <c r="M16" s="538">
        <f t="shared" si="1"/>
        <v>648</v>
      </c>
      <c r="N16" s="387" t="s">
        <v>325</v>
      </c>
      <c r="O16" s="341"/>
      <c r="P16" s="341"/>
      <c r="Q16" s="341"/>
      <c r="R16" s="345"/>
      <c r="S16" s="344"/>
      <c r="T16" s="344"/>
      <c r="U16" s="344"/>
      <c r="V16" s="344"/>
      <c r="W16" s="344"/>
      <c r="X16" s="344"/>
      <c r="Y16" s="344"/>
      <c r="Z16" s="344"/>
    </row>
    <row r="17" spans="1:29" s="393" customFormat="1" ht="24" customHeight="1">
      <c r="A17" s="575" t="s">
        <v>313</v>
      </c>
      <c r="B17" s="668">
        <f>SUM(B10:B16)</f>
        <v>37</v>
      </c>
      <c r="C17" s="669">
        <f>SUM(C10:C16)</f>
        <v>98</v>
      </c>
      <c r="D17" s="668">
        <f>SUM(D10:D16)</f>
        <v>78</v>
      </c>
      <c r="E17" s="586">
        <f t="shared" si="0"/>
        <v>213</v>
      </c>
      <c r="F17" s="668">
        <f t="shared" ref="F17:L17" si="2">SUM(F10:F16)</f>
        <v>38</v>
      </c>
      <c r="G17" s="668">
        <f t="shared" si="2"/>
        <v>7</v>
      </c>
      <c r="H17" s="670">
        <f t="shared" si="2"/>
        <v>134</v>
      </c>
      <c r="I17" s="669">
        <f t="shared" si="2"/>
        <v>447</v>
      </c>
      <c r="J17" s="670">
        <f t="shared" si="2"/>
        <v>259</v>
      </c>
      <c r="K17" s="669">
        <f t="shared" si="2"/>
        <v>530</v>
      </c>
      <c r="L17" s="669">
        <f t="shared" si="2"/>
        <v>92</v>
      </c>
      <c r="M17" s="586">
        <f>SUM(E17:L17)</f>
        <v>1720</v>
      </c>
      <c r="N17" s="377" t="s">
        <v>312</v>
      </c>
      <c r="O17" s="381"/>
      <c r="P17" s="381"/>
      <c r="Q17" s="381"/>
      <c r="R17" s="395"/>
      <c r="S17" s="394"/>
      <c r="T17" s="394"/>
      <c r="U17" s="394"/>
      <c r="V17" s="394"/>
      <c r="W17" s="394"/>
      <c r="X17" s="394"/>
      <c r="Y17" s="394"/>
      <c r="Z17" s="394"/>
    </row>
    <row r="18" spans="1:29" s="373" customFormat="1" ht="24" customHeight="1">
      <c r="A18" s="527" t="s">
        <v>324</v>
      </c>
      <c r="B18" s="538"/>
      <c r="C18" s="538"/>
      <c r="D18" s="538"/>
      <c r="E18" s="538"/>
      <c r="F18" s="538"/>
      <c r="G18" s="538"/>
      <c r="H18" s="570"/>
      <c r="I18" s="538"/>
      <c r="J18" s="570"/>
      <c r="K18" s="538"/>
      <c r="L18" s="538"/>
      <c r="M18" s="538"/>
      <c r="N18" s="388" t="s">
        <v>323</v>
      </c>
      <c r="O18" s="376"/>
      <c r="P18" s="376"/>
      <c r="Q18" s="376"/>
      <c r="R18" s="375"/>
      <c r="S18" s="374"/>
      <c r="T18" s="374"/>
      <c r="U18" s="374"/>
      <c r="V18" s="374"/>
      <c r="W18" s="374"/>
      <c r="X18" s="374"/>
      <c r="Y18" s="374"/>
      <c r="Z18" s="374"/>
    </row>
    <row r="19" spans="1:29" s="389" customFormat="1" ht="24" customHeight="1">
      <c r="A19" s="480" t="s">
        <v>322</v>
      </c>
      <c r="B19" s="466">
        <v>90</v>
      </c>
      <c r="C19" s="463">
        <v>395</v>
      </c>
      <c r="D19" s="466">
        <v>1</v>
      </c>
      <c r="E19" s="537">
        <f t="shared" ref="E19:E25" si="3">SUM(B19:D19)</f>
        <v>486</v>
      </c>
      <c r="F19" s="576">
        <v>0</v>
      </c>
      <c r="G19" s="576">
        <v>0</v>
      </c>
      <c r="H19" s="464">
        <v>70</v>
      </c>
      <c r="I19" s="463">
        <v>1723</v>
      </c>
      <c r="J19" s="464">
        <v>504</v>
      </c>
      <c r="K19" s="463">
        <v>412</v>
      </c>
      <c r="L19" s="463">
        <v>118</v>
      </c>
      <c r="M19" s="537">
        <f t="shared" ref="M19:M24" si="4">SUM(E19:L19)</f>
        <v>3313</v>
      </c>
      <c r="N19" s="392" t="s">
        <v>321</v>
      </c>
      <c r="O19" s="386"/>
      <c r="P19" s="386"/>
      <c r="Q19" s="386"/>
      <c r="R19" s="391"/>
      <c r="S19" s="390"/>
      <c r="T19" s="390"/>
      <c r="U19" s="390"/>
      <c r="V19" s="390"/>
      <c r="W19" s="390"/>
      <c r="X19" s="390"/>
      <c r="Y19" s="390"/>
      <c r="Z19" s="390"/>
    </row>
    <row r="20" spans="1:29" s="346" customFormat="1" ht="24" customHeight="1">
      <c r="A20" s="483" t="s">
        <v>320</v>
      </c>
      <c r="B20" s="514">
        <v>87</v>
      </c>
      <c r="C20" s="487">
        <v>285</v>
      </c>
      <c r="D20" s="514">
        <v>1</v>
      </c>
      <c r="E20" s="538">
        <f t="shared" si="3"/>
        <v>373</v>
      </c>
      <c r="F20" s="514">
        <v>0</v>
      </c>
      <c r="G20" s="514">
        <v>0</v>
      </c>
      <c r="H20" s="548">
        <v>60</v>
      </c>
      <c r="I20" s="487">
        <v>1179</v>
      </c>
      <c r="J20" s="548">
        <v>322</v>
      </c>
      <c r="K20" s="487">
        <v>260</v>
      </c>
      <c r="L20" s="487">
        <v>97</v>
      </c>
      <c r="M20" s="538">
        <f t="shared" si="4"/>
        <v>2291</v>
      </c>
      <c r="N20" s="387" t="s">
        <v>319</v>
      </c>
      <c r="O20" s="341"/>
      <c r="P20" s="341"/>
      <c r="Q20" s="341"/>
      <c r="R20" s="345"/>
      <c r="S20" s="344"/>
      <c r="T20" s="344"/>
      <c r="U20" s="344"/>
      <c r="V20" s="344"/>
      <c r="W20" s="344"/>
      <c r="X20" s="344"/>
      <c r="Y20" s="344"/>
      <c r="Z20" s="344"/>
    </row>
    <row r="21" spans="1:29" s="389" customFormat="1" ht="24" customHeight="1">
      <c r="A21" s="480" t="s">
        <v>318</v>
      </c>
      <c r="B21" s="466">
        <v>35</v>
      </c>
      <c r="C21" s="463">
        <v>132</v>
      </c>
      <c r="D21" s="466">
        <v>0</v>
      </c>
      <c r="E21" s="537">
        <f t="shared" si="3"/>
        <v>167</v>
      </c>
      <c r="F21" s="466">
        <v>0</v>
      </c>
      <c r="G21" s="466">
        <v>0</v>
      </c>
      <c r="H21" s="464">
        <v>36</v>
      </c>
      <c r="I21" s="463">
        <v>819</v>
      </c>
      <c r="J21" s="464">
        <v>306</v>
      </c>
      <c r="K21" s="463">
        <v>240</v>
      </c>
      <c r="L21" s="463">
        <v>78</v>
      </c>
      <c r="M21" s="577">
        <f t="shared" si="4"/>
        <v>1646</v>
      </c>
      <c r="N21" s="392" t="s">
        <v>317</v>
      </c>
      <c r="O21" s="386"/>
      <c r="P21" s="386"/>
      <c r="Q21" s="386"/>
      <c r="R21" s="391"/>
      <c r="S21" s="390"/>
      <c r="T21" s="390"/>
      <c r="U21" s="390"/>
      <c r="V21" s="390"/>
      <c r="W21" s="390"/>
      <c r="X21" s="390"/>
      <c r="Y21" s="390"/>
      <c r="Z21" s="390"/>
    </row>
    <row r="22" spans="1:29" s="383" customFormat="1" ht="24" customHeight="1">
      <c r="A22" s="483" t="s">
        <v>316</v>
      </c>
      <c r="B22" s="514">
        <v>9</v>
      </c>
      <c r="C22" s="487">
        <v>96</v>
      </c>
      <c r="D22" s="514">
        <v>0</v>
      </c>
      <c r="E22" s="538">
        <f t="shared" si="3"/>
        <v>105</v>
      </c>
      <c r="F22" s="514">
        <v>0</v>
      </c>
      <c r="G22" s="514">
        <v>0</v>
      </c>
      <c r="H22" s="548">
        <v>0</v>
      </c>
      <c r="I22" s="487">
        <v>241</v>
      </c>
      <c r="J22" s="548">
        <v>94</v>
      </c>
      <c r="K22" s="487">
        <v>61</v>
      </c>
      <c r="L22" s="487">
        <v>6</v>
      </c>
      <c r="M22" s="578">
        <f t="shared" si="4"/>
        <v>507</v>
      </c>
      <c r="N22" s="387" t="s">
        <v>315</v>
      </c>
      <c r="O22" s="386"/>
      <c r="P22" s="386"/>
      <c r="Q22" s="386"/>
      <c r="R22" s="385"/>
      <c r="S22" s="384"/>
      <c r="T22" s="384"/>
      <c r="U22" s="384"/>
      <c r="V22" s="384"/>
      <c r="W22" s="384"/>
      <c r="X22" s="384"/>
      <c r="Y22" s="384"/>
      <c r="Z22" s="384"/>
    </row>
    <row r="23" spans="1:29" s="346" customFormat="1" ht="39" customHeight="1">
      <c r="A23" s="483" t="s">
        <v>314</v>
      </c>
      <c r="B23" s="514">
        <v>51</v>
      </c>
      <c r="C23" s="487">
        <v>231</v>
      </c>
      <c r="D23" s="514">
        <v>2</v>
      </c>
      <c r="E23" s="538">
        <f t="shared" si="3"/>
        <v>284</v>
      </c>
      <c r="F23" s="514">
        <v>177</v>
      </c>
      <c r="G23" s="514">
        <v>101</v>
      </c>
      <c r="H23" s="548">
        <v>79</v>
      </c>
      <c r="I23" s="487">
        <v>547</v>
      </c>
      <c r="J23" s="548">
        <v>640</v>
      </c>
      <c r="K23" s="487">
        <v>406</v>
      </c>
      <c r="L23" s="487">
        <v>27</v>
      </c>
      <c r="M23" s="538">
        <f t="shared" si="4"/>
        <v>2261</v>
      </c>
      <c r="N23" s="360" t="s">
        <v>705</v>
      </c>
      <c r="O23" s="341"/>
      <c r="P23" s="341"/>
      <c r="Q23" s="341"/>
      <c r="R23" s="345"/>
      <c r="S23" s="344"/>
      <c r="T23" s="344"/>
      <c r="U23" s="344"/>
      <c r="V23" s="344"/>
      <c r="W23" s="344"/>
      <c r="X23" s="344"/>
      <c r="Y23" s="344"/>
      <c r="Z23" s="344"/>
    </row>
    <row r="24" spans="1:29" s="378" customFormat="1" ht="24" customHeight="1">
      <c r="A24" s="493" t="s">
        <v>313</v>
      </c>
      <c r="B24" s="579">
        <f>SUM(B19:B23)</f>
        <v>272</v>
      </c>
      <c r="C24" s="579">
        <f>SUM(C19:C23)</f>
        <v>1139</v>
      </c>
      <c r="D24" s="579">
        <f>SUM(D19:D23)</f>
        <v>4</v>
      </c>
      <c r="E24" s="580">
        <f t="shared" si="3"/>
        <v>1415</v>
      </c>
      <c r="F24" s="579">
        <f t="shared" ref="F24:L24" si="5">SUM(F19:F23)</f>
        <v>177</v>
      </c>
      <c r="G24" s="579">
        <f t="shared" si="5"/>
        <v>101</v>
      </c>
      <c r="H24" s="581">
        <f t="shared" si="5"/>
        <v>245</v>
      </c>
      <c r="I24" s="582">
        <f t="shared" si="5"/>
        <v>4509</v>
      </c>
      <c r="J24" s="581">
        <f t="shared" si="5"/>
        <v>1866</v>
      </c>
      <c r="K24" s="582">
        <f t="shared" si="5"/>
        <v>1379</v>
      </c>
      <c r="L24" s="582">
        <f t="shared" si="5"/>
        <v>326</v>
      </c>
      <c r="M24" s="495">
        <f t="shared" si="4"/>
        <v>10018</v>
      </c>
      <c r="N24" s="382" t="s">
        <v>312</v>
      </c>
      <c r="O24" s="381"/>
      <c r="P24" s="381"/>
      <c r="Q24" s="381"/>
      <c r="R24" s="380"/>
      <c r="S24" s="379"/>
      <c r="T24" s="379"/>
      <c r="U24" s="379"/>
      <c r="V24" s="379"/>
      <c r="W24" s="379"/>
      <c r="X24" s="379"/>
      <c r="Y24" s="379"/>
      <c r="Z24" s="379"/>
    </row>
    <row r="25" spans="1:29" s="373" customFormat="1" ht="24" customHeight="1">
      <c r="A25" s="544" t="s">
        <v>311</v>
      </c>
      <c r="B25" s="583">
        <f>SUM(B24,B17)</f>
        <v>309</v>
      </c>
      <c r="C25" s="583">
        <f>SUM(C24,C17)</f>
        <v>1237</v>
      </c>
      <c r="D25" s="583">
        <f>SUM(D24,D17)</f>
        <v>82</v>
      </c>
      <c r="E25" s="584">
        <f t="shared" si="3"/>
        <v>1628</v>
      </c>
      <c r="F25" s="583">
        <f t="shared" ref="F25:L25" si="6">SUM(F24,F17)</f>
        <v>215</v>
      </c>
      <c r="G25" s="583">
        <f t="shared" si="6"/>
        <v>108</v>
      </c>
      <c r="H25" s="585">
        <f t="shared" si="6"/>
        <v>379</v>
      </c>
      <c r="I25" s="586">
        <f t="shared" si="6"/>
        <v>4956</v>
      </c>
      <c r="J25" s="583">
        <f t="shared" si="6"/>
        <v>2125</v>
      </c>
      <c r="K25" s="586">
        <f t="shared" si="6"/>
        <v>1909</v>
      </c>
      <c r="L25" s="586">
        <f t="shared" si="6"/>
        <v>418</v>
      </c>
      <c r="M25" s="586">
        <f>SUM(F25:L25)</f>
        <v>10110</v>
      </c>
      <c r="N25" s="377" t="s">
        <v>310</v>
      </c>
      <c r="O25" s="376"/>
      <c r="P25" s="376"/>
      <c r="Q25" s="376"/>
      <c r="R25" s="375"/>
      <c r="S25" s="374"/>
      <c r="T25" s="374"/>
      <c r="U25" s="374"/>
      <c r="V25" s="374"/>
      <c r="W25" s="374"/>
      <c r="X25" s="374"/>
      <c r="Y25" s="374"/>
      <c r="Z25" s="374"/>
    </row>
    <row r="26" spans="1:29" s="426" customFormat="1" ht="21" customHeight="1">
      <c r="A26" s="831" t="s">
        <v>309</v>
      </c>
      <c r="B26" s="831"/>
      <c r="C26" s="831"/>
      <c r="D26" s="831"/>
      <c r="E26" s="831"/>
      <c r="F26" s="831"/>
      <c r="G26" s="831"/>
      <c r="H26" s="832" t="s">
        <v>308</v>
      </c>
      <c r="I26" s="832"/>
      <c r="J26" s="832"/>
      <c r="K26" s="832"/>
      <c r="L26" s="832"/>
      <c r="M26" s="832"/>
      <c r="N26" s="832"/>
      <c r="O26" s="661"/>
      <c r="P26" s="661"/>
      <c r="Q26" s="661"/>
      <c r="R26" s="428"/>
      <c r="S26" s="427"/>
      <c r="T26" s="427"/>
      <c r="U26" s="427"/>
      <c r="V26" s="427"/>
      <c r="W26" s="427"/>
      <c r="X26" s="427"/>
      <c r="Y26" s="427"/>
      <c r="Z26" s="427"/>
    </row>
    <row r="27" spans="1:29" s="426" customFormat="1" ht="15" customHeight="1">
      <c r="A27" s="662" t="s">
        <v>307</v>
      </c>
      <c r="B27" s="663"/>
      <c r="C27" s="663"/>
      <c r="D27" s="663"/>
      <c r="E27" s="663"/>
      <c r="F27" s="663"/>
      <c r="G27" s="663"/>
      <c r="H27" s="663"/>
      <c r="I27" s="663"/>
      <c r="J27" s="663"/>
      <c r="K27" s="663"/>
      <c r="L27" s="663"/>
      <c r="M27" s="663"/>
      <c r="N27" s="664" t="s">
        <v>306</v>
      </c>
      <c r="O27" s="661"/>
      <c r="P27" s="661"/>
      <c r="Q27" s="661"/>
      <c r="R27" s="428"/>
      <c r="S27" s="427"/>
      <c r="T27" s="427"/>
      <c r="U27" s="427"/>
      <c r="V27" s="427"/>
      <c r="W27" s="427"/>
      <c r="X27" s="427"/>
      <c r="Y27" s="427"/>
      <c r="Z27" s="427"/>
    </row>
    <row r="28" spans="1:29" s="426" customFormat="1" ht="27" customHeight="1">
      <c r="A28" s="663" t="s">
        <v>305</v>
      </c>
      <c r="B28" s="665"/>
      <c r="C28" s="663"/>
      <c r="D28" s="663"/>
      <c r="E28" s="663"/>
      <c r="F28" s="663"/>
      <c r="G28" s="663"/>
      <c r="H28" s="663"/>
      <c r="I28" s="663"/>
      <c r="J28" s="663"/>
      <c r="K28" s="663"/>
      <c r="L28" s="663"/>
      <c r="M28" s="663"/>
      <c r="N28" s="661" t="s">
        <v>304</v>
      </c>
      <c r="O28" s="661"/>
      <c r="P28" s="661"/>
      <c r="Q28" s="661"/>
      <c r="R28" s="428"/>
      <c r="S28" s="427"/>
      <c r="T28" s="427"/>
      <c r="U28" s="427"/>
      <c r="V28" s="427"/>
      <c r="W28" s="427"/>
      <c r="X28" s="427"/>
      <c r="Y28" s="427"/>
      <c r="Z28" s="427"/>
    </row>
    <row r="29" spans="1:29" s="346" customFormat="1">
      <c r="A29" s="468"/>
      <c r="B29" s="468"/>
      <c r="C29" s="468"/>
      <c r="D29" s="468"/>
      <c r="E29" s="468"/>
      <c r="F29" s="468"/>
      <c r="G29" s="468"/>
      <c r="H29" s="468"/>
      <c r="I29" s="468"/>
      <c r="J29" s="468"/>
      <c r="K29" s="468"/>
      <c r="L29" s="468"/>
      <c r="M29" s="468"/>
      <c r="N29" s="341"/>
      <c r="O29" s="341"/>
      <c r="P29" s="341"/>
      <c r="Q29" s="341"/>
      <c r="R29" s="345"/>
      <c r="S29" s="344"/>
      <c r="T29" s="344"/>
      <c r="U29" s="344"/>
      <c r="V29" s="344"/>
      <c r="W29" s="344"/>
      <c r="X29" s="344"/>
      <c r="Y29" s="344"/>
      <c r="Z29" s="344"/>
      <c r="AA29" s="347"/>
      <c r="AB29" s="347"/>
      <c r="AC29" s="347"/>
    </row>
    <row r="30" spans="1:29" s="342" customFormat="1">
      <c r="A30" s="468"/>
      <c r="B30" s="468"/>
      <c r="C30" s="468"/>
      <c r="D30" s="468"/>
      <c r="E30" s="468"/>
      <c r="F30" s="468"/>
      <c r="G30" s="468"/>
      <c r="H30" s="468"/>
      <c r="I30" s="468"/>
      <c r="J30" s="468"/>
      <c r="K30" s="468"/>
      <c r="L30" s="468"/>
      <c r="M30" s="468"/>
      <c r="N30" s="341"/>
      <c r="O30" s="341"/>
      <c r="P30" s="341"/>
      <c r="Q30" s="341"/>
      <c r="R30" s="345"/>
      <c r="S30" s="344"/>
      <c r="T30" s="344"/>
      <c r="U30" s="344"/>
      <c r="V30" s="344"/>
      <c r="W30" s="344"/>
      <c r="X30" s="344"/>
      <c r="Y30" s="344"/>
      <c r="Z30" s="344"/>
      <c r="AA30" s="343"/>
      <c r="AB30" s="343"/>
      <c r="AC30" s="343"/>
    </row>
    <row r="31" spans="1:29" s="342" customFormat="1">
      <c r="A31" s="468"/>
      <c r="B31" s="468"/>
      <c r="C31" s="468"/>
      <c r="D31" s="468"/>
      <c r="E31" s="468"/>
      <c r="F31" s="468"/>
      <c r="G31" s="468"/>
      <c r="H31" s="468"/>
      <c r="I31" s="468"/>
      <c r="J31" s="468"/>
      <c r="K31" s="468"/>
      <c r="L31" s="468"/>
      <c r="M31" s="468"/>
      <c r="N31" s="341"/>
      <c r="O31" s="341"/>
      <c r="P31" s="341"/>
      <c r="Q31" s="341"/>
      <c r="R31" s="345"/>
      <c r="S31" s="344"/>
      <c r="T31" s="344"/>
      <c r="U31" s="344"/>
      <c r="V31" s="344"/>
      <c r="W31" s="344"/>
      <c r="X31" s="344"/>
      <c r="Y31" s="344"/>
      <c r="Z31" s="344"/>
      <c r="AA31" s="343"/>
      <c r="AB31" s="343"/>
      <c r="AC31" s="343"/>
    </row>
    <row r="32" spans="1:29" s="342" customFormat="1">
      <c r="A32" s="468"/>
      <c r="B32" s="468"/>
      <c r="C32" s="468"/>
      <c r="D32" s="468"/>
      <c r="E32" s="468"/>
      <c r="F32" s="468"/>
      <c r="G32" s="468"/>
      <c r="H32" s="468"/>
      <c r="I32" s="468"/>
      <c r="J32" s="468"/>
      <c r="K32" s="468"/>
      <c r="L32" s="468"/>
      <c r="M32" s="468"/>
      <c r="N32" s="341"/>
      <c r="O32" s="341"/>
      <c r="P32" s="341"/>
      <c r="Q32" s="341"/>
      <c r="R32" s="345"/>
      <c r="S32" s="344"/>
      <c r="T32" s="344"/>
      <c r="U32" s="344"/>
      <c r="V32" s="344"/>
      <c r="W32" s="344"/>
      <c r="X32" s="344"/>
      <c r="Y32" s="344"/>
      <c r="Z32" s="344"/>
      <c r="AA32" s="343"/>
      <c r="AB32" s="343"/>
      <c r="AC32" s="343"/>
    </row>
    <row r="33" spans="1:29" s="342" customFormat="1">
      <c r="A33" s="468"/>
      <c r="B33" s="468"/>
      <c r="C33" s="468"/>
      <c r="D33" s="468"/>
      <c r="E33" s="468"/>
      <c r="F33" s="468"/>
      <c r="G33" s="468"/>
      <c r="H33" s="468"/>
      <c r="I33" s="468"/>
      <c r="J33" s="468"/>
      <c r="K33" s="468"/>
      <c r="L33" s="468"/>
      <c r="M33" s="468"/>
      <c r="N33" s="341"/>
      <c r="O33" s="341"/>
      <c r="P33" s="341"/>
      <c r="Q33" s="341"/>
      <c r="R33" s="345"/>
      <c r="S33" s="344"/>
      <c r="T33" s="344"/>
      <c r="U33" s="344"/>
      <c r="V33" s="344"/>
      <c r="W33" s="344"/>
      <c r="X33" s="344"/>
      <c r="Y33" s="344"/>
      <c r="Z33" s="344"/>
      <c r="AA33" s="343"/>
      <c r="AB33" s="343"/>
      <c r="AC33" s="343"/>
    </row>
    <row r="34" spans="1:29" s="342" customFormat="1">
      <c r="A34" s="468"/>
      <c r="B34" s="468"/>
      <c r="C34" s="468"/>
      <c r="D34" s="468"/>
      <c r="E34" s="468"/>
      <c r="F34" s="468"/>
      <c r="G34" s="468"/>
      <c r="H34" s="468"/>
      <c r="I34" s="468"/>
      <c r="J34" s="468"/>
      <c r="K34" s="468"/>
      <c r="L34" s="468"/>
      <c r="M34" s="468"/>
      <c r="N34" s="341"/>
      <c r="O34" s="341"/>
      <c r="P34" s="341"/>
      <c r="Q34" s="341"/>
      <c r="R34" s="345"/>
      <c r="S34" s="344"/>
      <c r="T34" s="344"/>
      <c r="U34" s="344"/>
      <c r="V34" s="344"/>
      <c r="W34" s="344"/>
      <c r="X34" s="344"/>
      <c r="Y34" s="344"/>
      <c r="Z34" s="344"/>
      <c r="AA34" s="343"/>
      <c r="AB34" s="343"/>
      <c r="AC34" s="343"/>
    </row>
    <row r="35" spans="1:29" s="342" customFormat="1">
      <c r="A35" s="468"/>
      <c r="B35" s="468"/>
      <c r="C35" s="468"/>
      <c r="D35" s="468"/>
      <c r="E35" s="468"/>
      <c r="F35" s="468"/>
      <c r="G35" s="468"/>
      <c r="H35" s="468"/>
      <c r="I35" s="468"/>
      <c r="J35" s="468"/>
      <c r="K35" s="468"/>
      <c r="L35" s="468"/>
      <c r="M35" s="468"/>
      <c r="N35" s="341"/>
      <c r="O35" s="341"/>
      <c r="P35" s="341"/>
      <c r="Q35" s="341"/>
      <c r="R35" s="345"/>
      <c r="S35" s="344"/>
      <c r="T35" s="344"/>
      <c r="U35" s="344"/>
      <c r="V35" s="344"/>
      <c r="W35" s="344"/>
      <c r="X35" s="344"/>
      <c r="Y35" s="344"/>
      <c r="Z35" s="344"/>
      <c r="AA35" s="343"/>
      <c r="AB35" s="343"/>
      <c r="AC35" s="343"/>
    </row>
    <row r="36" spans="1:29" s="342" customFormat="1">
      <c r="A36" s="468"/>
      <c r="B36" s="468"/>
      <c r="C36" s="468"/>
      <c r="D36" s="468"/>
      <c r="E36" s="468"/>
      <c r="F36" s="468"/>
      <c r="G36" s="468"/>
      <c r="H36" s="468"/>
      <c r="I36" s="468"/>
      <c r="J36" s="468"/>
      <c r="K36" s="468"/>
      <c r="L36" s="468"/>
      <c r="M36" s="468"/>
      <c r="N36" s="341"/>
      <c r="O36" s="341"/>
      <c r="P36" s="341"/>
      <c r="Q36" s="341"/>
      <c r="R36" s="345"/>
      <c r="S36" s="344"/>
      <c r="T36" s="344"/>
      <c r="U36" s="344"/>
      <c r="V36" s="344"/>
      <c r="W36" s="344"/>
      <c r="X36" s="344"/>
      <c r="Y36" s="344"/>
      <c r="Z36" s="344"/>
      <c r="AA36" s="343"/>
      <c r="AB36" s="343"/>
      <c r="AC36" s="343"/>
    </row>
    <row r="37" spans="1:29" s="342" customFormat="1">
      <c r="A37" s="468"/>
      <c r="B37" s="468"/>
      <c r="C37" s="468"/>
      <c r="D37" s="468"/>
      <c r="E37" s="468"/>
      <c r="F37" s="468"/>
      <c r="G37" s="468"/>
      <c r="H37" s="468"/>
      <c r="I37" s="468"/>
      <c r="J37" s="468"/>
      <c r="K37" s="468"/>
      <c r="L37" s="468"/>
      <c r="M37" s="468"/>
      <c r="N37" s="341"/>
      <c r="O37" s="341"/>
      <c r="P37" s="341"/>
      <c r="Q37" s="341"/>
      <c r="R37" s="345"/>
      <c r="S37" s="344"/>
      <c r="T37" s="344"/>
      <c r="U37" s="344"/>
      <c r="V37" s="344"/>
      <c r="W37" s="344"/>
      <c r="X37" s="344"/>
      <c r="Y37" s="344"/>
      <c r="Z37" s="344"/>
      <c r="AA37" s="343"/>
      <c r="AB37" s="343"/>
      <c r="AC37" s="343"/>
    </row>
    <row r="38" spans="1:29"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4"/>
      <c r="W38" s="344"/>
      <c r="X38" s="344"/>
      <c r="Y38" s="344"/>
      <c r="Z38" s="344"/>
      <c r="AA38" s="343"/>
      <c r="AB38" s="343"/>
      <c r="AC38" s="343"/>
    </row>
    <row r="39" spans="1:29"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4"/>
      <c r="W39" s="344"/>
      <c r="X39" s="344"/>
      <c r="Y39" s="344"/>
      <c r="Z39" s="344"/>
      <c r="AA39" s="343"/>
      <c r="AB39" s="343"/>
      <c r="AC39" s="343"/>
    </row>
    <row r="40" spans="1:29"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4"/>
      <c r="W40" s="344"/>
      <c r="X40" s="344"/>
      <c r="Y40" s="344"/>
      <c r="Z40" s="344"/>
      <c r="AA40" s="343"/>
      <c r="AB40" s="343"/>
      <c r="AC40" s="343"/>
    </row>
    <row r="41" spans="1:29" s="342" customFormat="1">
      <c r="A41" s="468"/>
      <c r="B41" s="468"/>
      <c r="C41" s="468"/>
      <c r="D41" s="468"/>
      <c r="E41" s="468"/>
      <c r="F41" s="468"/>
      <c r="G41" s="468"/>
      <c r="H41" s="468"/>
      <c r="I41" s="468"/>
      <c r="J41" s="468"/>
      <c r="K41" s="468"/>
      <c r="L41" s="468"/>
      <c r="M41" s="468"/>
      <c r="N41" s="341"/>
      <c r="O41" s="341"/>
      <c r="P41" s="341"/>
      <c r="Q41" s="341"/>
      <c r="R41" s="345"/>
      <c r="S41" s="344"/>
      <c r="T41" s="344"/>
      <c r="U41" s="344"/>
      <c r="V41" s="344"/>
      <c r="W41" s="344"/>
      <c r="X41" s="344"/>
      <c r="Y41" s="344"/>
      <c r="Z41" s="344"/>
      <c r="AA41" s="343"/>
      <c r="AB41" s="343"/>
      <c r="AC41" s="343"/>
    </row>
    <row r="42" spans="1:29" s="342" customFormat="1">
      <c r="A42" s="468"/>
      <c r="B42" s="468"/>
      <c r="C42" s="468"/>
      <c r="D42" s="468"/>
      <c r="E42" s="468"/>
      <c r="F42" s="468"/>
      <c r="G42" s="468"/>
      <c r="H42" s="468"/>
      <c r="I42" s="468"/>
      <c r="J42" s="468"/>
      <c r="K42" s="468"/>
      <c r="L42" s="468"/>
      <c r="M42" s="468"/>
      <c r="N42" s="341"/>
      <c r="O42" s="341"/>
      <c r="P42" s="341"/>
      <c r="Q42" s="341"/>
      <c r="R42" s="345"/>
      <c r="S42" s="344"/>
      <c r="T42" s="344"/>
      <c r="U42" s="344"/>
      <c r="V42" s="344"/>
      <c r="W42" s="344"/>
      <c r="X42" s="344"/>
      <c r="Y42" s="344"/>
      <c r="Z42" s="344"/>
      <c r="AA42" s="343"/>
      <c r="AB42" s="343"/>
      <c r="AC42" s="343"/>
    </row>
    <row r="43" spans="1:29" s="342" customFormat="1">
      <c r="A43" s="468"/>
      <c r="B43" s="468"/>
      <c r="C43" s="468"/>
      <c r="D43" s="468"/>
      <c r="E43" s="468"/>
      <c r="F43" s="468"/>
      <c r="G43" s="468"/>
      <c r="H43" s="468"/>
      <c r="I43" s="468"/>
      <c r="J43" s="468"/>
      <c r="K43" s="468"/>
      <c r="L43" s="468"/>
      <c r="M43" s="468"/>
      <c r="N43" s="341"/>
      <c r="O43" s="341"/>
      <c r="P43" s="341"/>
      <c r="Q43" s="341"/>
      <c r="R43" s="345"/>
      <c r="S43" s="344"/>
      <c r="T43" s="344"/>
      <c r="U43" s="344"/>
      <c r="V43" s="344"/>
      <c r="W43" s="344"/>
      <c r="X43" s="344"/>
      <c r="Y43" s="344"/>
      <c r="Z43" s="344"/>
      <c r="AA43" s="343"/>
      <c r="AB43" s="343"/>
      <c r="AC43" s="343"/>
    </row>
    <row r="44" spans="1:29" s="342" customFormat="1">
      <c r="A44" s="468"/>
      <c r="B44" s="468"/>
      <c r="C44" s="468"/>
      <c r="D44" s="468"/>
      <c r="E44" s="468"/>
      <c r="F44" s="468"/>
      <c r="G44" s="468"/>
      <c r="H44" s="468"/>
      <c r="I44" s="468"/>
      <c r="J44" s="468"/>
      <c r="K44" s="468"/>
      <c r="L44" s="468"/>
      <c r="M44" s="468"/>
      <c r="N44" s="341"/>
      <c r="O44" s="341"/>
      <c r="P44" s="341"/>
      <c r="Q44" s="341"/>
      <c r="R44" s="345"/>
      <c r="S44" s="344"/>
      <c r="T44" s="344"/>
      <c r="U44" s="344"/>
      <c r="V44" s="344"/>
      <c r="W44" s="344"/>
      <c r="X44" s="344"/>
      <c r="Y44" s="344"/>
      <c r="Z44" s="344"/>
      <c r="AA44" s="343"/>
      <c r="AB44" s="343"/>
      <c r="AC44" s="343"/>
    </row>
    <row r="45" spans="1:29" s="342" customFormat="1">
      <c r="A45" s="468"/>
      <c r="B45" s="468"/>
      <c r="C45" s="468"/>
      <c r="D45" s="468"/>
      <c r="E45" s="468"/>
      <c r="F45" s="468"/>
      <c r="G45" s="468"/>
      <c r="H45" s="468"/>
      <c r="I45" s="468"/>
      <c r="J45" s="468"/>
      <c r="K45" s="468"/>
      <c r="L45" s="468"/>
      <c r="M45" s="468"/>
      <c r="N45" s="341"/>
      <c r="O45" s="341"/>
      <c r="P45" s="341"/>
      <c r="Q45" s="341"/>
      <c r="R45" s="345"/>
      <c r="S45" s="344"/>
      <c r="T45" s="344"/>
      <c r="U45" s="344"/>
      <c r="V45" s="344"/>
      <c r="W45" s="344"/>
      <c r="X45" s="344"/>
      <c r="Y45" s="344"/>
      <c r="Z45" s="344"/>
      <c r="AA45" s="343"/>
      <c r="AB45" s="343"/>
      <c r="AC45" s="343"/>
    </row>
    <row r="46" spans="1:29" s="342" customFormat="1">
      <c r="A46" s="468"/>
      <c r="B46" s="468"/>
      <c r="C46" s="468"/>
      <c r="D46" s="468"/>
      <c r="E46" s="468"/>
      <c r="F46" s="468"/>
      <c r="G46" s="468"/>
      <c r="H46" s="468"/>
      <c r="I46" s="468"/>
      <c r="J46" s="468"/>
      <c r="K46" s="468"/>
      <c r="L46" s="468"/>
      <c r="M46" s="468"/>
      <c r="N46" s="341"/>
      <c r="O46" s="341"/>
      <c r="P46" s="341"/>
      <c r="Q46" s="341"/>
      <c r="R46" s="345"/>
      <c r="S46" s="344"/>
      <c r="T46" s="344"/>
      <c r="U46" s="344"/>
      <c r="V46" s="344"/>
      <c r="W46" s="344"/>
      <c r="X46" s="344"/>
      <c r="Y46" s="344"/>
      <c r="Z46" s="344"/>
      <c r="AA46" s="343"/>
      <c r="AB46" s="343"/>
      <c r="AC46" s="343"/>
    </row>
  </sheetData>
  <mergeCells count="12">
    <mergeCell ref="A26:G26"/>
    <mergeCell ref="H26:N26"/>
    <mergeCell ref="A4:N4"/>
    <mergeCell ref="B7:E7"/>
    <mergeCell ref="F7:F8"/>
    <mergeCell ref="G7:G8"/>
    <mergeCell ref="H7:H8"/>
    <mergeCell ref="I7:I8"/>
    <mergeCell ref="J7:J8"/>
    <mergeCell ref="K7:K8"/>
    <mergeCell ref="L7:L8"/>
    <mergeCell ref="M7:M8"/>
  </mergeCells>
  <printOptions horizontalCentered="1"/>
  <pageMargins left="0.17" right="7.0000000000000007E-2" top="0.5" bottom="0.5" header="0" footer="0.25"/>
  <pageSetup paperSize="9" scale="76"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rightToLeft="1" view="pageBreakPreview" zoomScaleNormal="75" zoomScaleSheetLayoutView="100" workbookViewId="0">
      <selection activeCell="D13" sqref="D13"/>
    </sheetView>
  </sheetViews>
  <sheetFormatPr defaultRowHeight="22.5"/>
  <cols>
    <col min="1" max="1" width="30.85546875" style="468" customWidth="1"/>
    <col min="2" max="2" width="11.5703125" style="468" customWidth="1"/>
    <col min="3" max="3" width="11.140625" style="468" customWidth="1"/>
    <col min="4" max="4" width="8.85546875" style="468" customWidth="1"/>
    <col min="5" max="5" width="8.7109375" style="468" customWidth="1"/>
    <col min="6" max="6" width="11.42578125" style="468" customWidth="1"/>
    <col min="7" max="7" width="11.5703125" style="468" customWidth="1"/>
    <col min="8" max="8" width="8" style="468" customWidth="1"/>
    <col min="9" max="9" width="10.28515625" style="468" customWidth="1"/>
    <col min="10" max="10" width="7.85546875" style="468" customWidth="1"/>
    <col min="11" max="11" width="9" style="468" customWidth="1"/>
    <col min="12" max="12" width="31.5703125" style="468" customWidth="1"/>
    <col min="13" max="13" width="9.140625" style="468"/>
    <col min="14" max="14" width="17" style="341" customWidth="1"/>
    <col min="15" max="15" width="9.140625" style="341" hidden="1" customWidth="1"/>
    <col min="16" max="16" width="20.140625" style="341" customWidth="1"/>
    <col min="17" max="17" width="15.5703125" style="341" customWidth="1"/>
    <col min="18" max="18" width="9.140625" style="340"/>
    <col min="19" max="27" width="9.140625" style="339"/>
    <col min="28" max="30" width="9.140625" style="338"/>
    <col min="31" max="16384" width="9.140625" style="337"/>
  </cols>
  <sheetData>
    <row r="1" spans="1:30" ht="34.5" customHeight="1"/>
    <row r="2" spans="1:30" s="407" customFormat="1" ht="19.5" customHeight="1">
      <c r="A2" s="839" t="s">
        <v>419</v>
      </c>
      <c r="B2" s="839"/>
      <c r="C2" s="839"/>
      <c r="D2" s="839"/>
      <c r="E2" s="839"/>
      <c r="F2" s="839"/>
      <c r="G2" s="839"/>
      <c r="H2" s="839"/>
      <c r="I2" s="839"/>
      <c r="J2" s="839"/>
      <c r="K2" s="839"/>
      <c r="L2" s="839"/>
      <c r="M2" s="284"/>
      <c r="N2" s="405"/>
      <c r="O2" s="405"/>
      <c r="P2" s="405"/>
      <c r="Q2" s="405"/>
      <c r="R2" s="404"/>
      <c r="S2" s="403"/>
      <c r="T2" s="403"/>
      <c r="U2" s="403"/>
      <c r="V2" s="403"/>
      <c r="W2" s="403"/>
      <c r="X2" s="403"/>
      <c r="Y2" s="403"/>
      <c r="Z2" s="403"/>
      <c r="AA2" s="403"/>
    </row>
    <row r="3" spans="1:30" s="402" customFormat="1" ht="19.5" customHeight="1">
      <c r="A3" s="839" t="s">
        <v>418</v>
      </c>
      <c r="B3" s="839"/>
      <c r="C3" s="839"/>
      <c r="D3" s="839"/>
      <c r="E3" s="839"/>
      <c r="F3" s="839"/>
      <c r="G3" s="839"/>
      <c r="H3" s="839"/>
      <c r="I3" s="839"/>
      <c r="J3" s="839"/>
      <c r="K3" s="839"/>
      <c r="L3" s="839"/>
      <c r="M3" s="284"/>
      <c r="N3" s="405"/>
      <c r="O3" s="405"/>
      <c r="P3" s="405"/>
      <c r="Q3" s="405"/>
      <c r="R3" s="404"/>
      <c r="S3" s="403"/>
      <c r="T3" s="403"/>
      <c r="U3" s="403"/>
      <c r="V3" s="403"/>
      <c r="W3" s="403"/>
      <c r="X3" s="403"/>
      <c r="Y3" s="403"/>
      <c r="Z3" s="403"/>
      <c r="AA3" s="403"/>
    </row>
    <row r="4" spans="1:30" s="402" customFormat="1" ht="18.75" customHeight="1">
      <c r="A4" s="840" t="s">
        <v>417</v>
      </c>
      <c r="B4" s="840"/>
      <c r="C4" s="840"/>
      <c r="D4" s="840"/>
      <c r="E4" s="840"/>
      <c r="F4" s="840"/>
      <c r="G4" s="840"/>
      <c r="H4" s="840"/>
      <c r="I4" s="840"/>
      <c r="J4" s="840"/>
      <c r="K4" s="840"/>
      <c r="L4" s="840"/>
      <c r="M4" s="590"/>
      <c r="N4" s="425"/>
      <c r="O4" s="405"/>
      <c r="P4" s="405"/>
      <c r="Q4" s="405"/>
      <c r="R4" s="404"/>
      <c r="S4" s="403"/>
      <c r="T4" s="403"/>
      <c r="U4" s="403"/>
      <c r="V4" s="403"/>
      <c r="W4" s="403"/>
      <c r="X4" s="403"/>
      <c r="Y4" s="403"/>
      <c r="Z4" s="403"/>
      <c r="AA4" s="403"/>
    </row>
    <row r="5" spans="1:30" s="402" customFormat="1" ht="5.25" customHeight="1">
      <c r="A5" s="645"/>
      <c r="B5" s="645"/>
      <c r="C5" s="645"/>
      <c r="D5" s="645"/>
      <c r="E5" s="645"/>
      <c r="F5" s="645"/>
      <c r="G5" s="645"/>
      <c r="H5" s="645"/>
      <c r="I5" s="645"/>
      <c r="J5" s="645"/>
      <c r="K5" s="645"/>
      <c r="L5" s="645"/>
      <c r="M5" s="590"/>
      <c r="N5" s="263"/>
      <c r="O5" s="376"/>
      <c r="P5" s="376"/>
      <c r="Q5" s="376"/>
      <c r="R5" s="404"/>
      <c r="S5" s="403"/>
      <c r="T5" s="403"/>
      <c r="U5" s="403"/>
      <c r="V5" s="403"/>
      <c r="W5" s="403"/>
      <c r="X5" s="403"/>
      <c r="Y5" s="403"/>
      <c r="Z5" s="403"/>
      <c r="AA5" s="403"/>
    </row>
    <row r="6" spans="1:30" s="366" customFormat="1" ht="21" customHeight="1">
      <c r="A6" s="475" t="s">
        <v>416</v>
      </c>
      <c r="B6" s="626"/>
      <c r="C6" s="626"/>
      <c r="D6" s="626"/>
      <c r="E6" s="626"/>
      <c r="F6" s="626"/>
      <c r="G6" s="468"/>
      <c r="H6" s="468"/>
      <c r="I6" s="468"/>
      <c r="J6" s="468"/>
      <c r="K6" s="468"/>
      <c r="L6" s="468"/>
      <c r="M6" s="468"/>
      <c r="N6" s="341"/>
      <c r="O6" s="341"/>
      <c r="P6" s="341"/>
      <c r="Q6" s="341"/>
      <c r="R6" s="345"/>
      <c r="S6" s="344"/>
      <c r="T6" s="344"/>
      <c r="U6" s="344"/>
      <c r="V6" s="344"/>
      <c r="W6" s="344"/>
      <c r="X6" s="344"/>
      <c r="Y6" s="344"/>
      <c r="Z6" s="344"/>
      <c r="AA6" s="344"/>
      <c r="AB6" s="347"/>
      <c r="AC6" s="347"/>
      <c r="AD6" s="347"/>
    </row>
    <row r="7" spans="1:30" s="422" customFormat="1" ht="23.25" customHeight="1">
      <c r="A7" s="841" t="s">
        <v>386</v>
      </c>
      <c r="B7" s="844" t="s">
        <v>385</v>
      </c>
      <c r="C7" s="845"/>
      <c r="D7" s="846"/>
      <c r="E7" s="847" t="s">
        <v>284</v>
      </c>
      <c r="F7" s="847" t="s">
        <v>384</v>
      </c>
      <c r="G7" s="847" t="s">
        <v>280</v>
      </c>
      <c r="H7" s="847" t="s">
        <v>278</v>
      </c>
      <c r="I7" s="847" t="s">
        <v>276</v>
      </c>
      <c r="J7" s="837" t="s">
        <v>172</v>
      </c>
      <c r="K7" s="837" t="s">
        <v>11</v>
      </c>
      <c r="L7" s="850" t="s">
        <v>78</v>
      </c>
      <c r="M7" s="284"/>
      <c r="N7" s="421"/>
      <c r="O7" s="376"/>
      <c r="P7" s="420"/>
      <c r="Q7" s="376"/>
      <c r="R7" s="375"/>
      <c r="S7" s="374"/>
      <c r="T7" s="374"/>
      <c r="U7" s="374"/>
      <c r="V7" s="374"/>
      <c r="W7" s="374"/>
      <c r="X7" s="374"/>
      <c r="Y7" s="374"/>
      <c r="Z7" s="374"/>
      <c r="AA7" s="374"/>
      <c r="AB7" s="423"/>
      <c r="AC7" s="423"/>
      <c r="AD7" s="423"/>
    </row>
    <row r="8" spans="1:30" s="422" customFormat="1" ht="15" customHeight="1">
      <c r="A8" s="842"/>
      <c r="B8" s="853" t="s">
        <v>383</v>
      </c>
      <c r="C8" s="837" t="s">
        <v>382</v>
      </c>
      <c r="D8" s="837" t="s">
        <v>11</v>
      </c>
      <c r="E8" s="848"/>
      <c r="F8" s="848"/>
      <c r="G8" s="848"/>
      <c r="H8" s="848"/>
      <c r="I8" s="848"/>
      <c r="J8" s="849"/>
      <c r="K8" s="849"/>
      <c r="L8" s="851"/>
      <c r="M8" s="284"/>
      <c r="N8" s="421"/>
      <c r="O8" s="376"/>
      <c r="P8" s="424"/>
      <c r="Q8" s="424"/>
      <c r="R8" s="375"/>
      <c r="S8" s="374"/>
      <c r="T8" s="374"/>
      <c r="U8" s="374"/>
      <c r="V8" s="374"/>
      <c r="W8" s="374"/>
      <c r="X8" s="374"/>
      <c r="Y8" s="374"/>
      <c r="Z8" s="374"/>
      <c r="AA8" s="374"/>
      <c r="AB8" s="423"/>
      <c r="AC8" s="423"/>
      <c r="AD8" s="423"/>
    </row>
    <row r="9" spans="1:30" s="419" customFormat="1" ht="61.5" customHeight="1">
      <c r="A9" s="843"/>
      <c r="B9" s="854"/>
      <c r="C9" s="838"/>
      <c r="D9" s="838"/>
      <c r="E9" s="569" t="s">
        <v>283</v>
      </c>
      <c r="F9" s="569" t="s">
        <v>281</v>
      </c>
      <c r="G9" s="569" t="s">
        <v>381</v>
      </c>
      <c r="H9" s="569" t="s">
        <v>277</v>
      </c>
      <c r="I9" s="569" t="s">
        <v>275</v>
      </c>
      <c r="J9" s="838"/>
      <c r="K9" s="838"/>
      <c r="L9" s="852"/>
      <c r="M9" s="590"/>
      <c r="N9" s="421"/>
      <c r="O9" s="376"/>
      <c r="P9" s="420"/>
      <c r="Q9" s="263"/>
      <c r="R9" s="365"/>
      <c r="S9" s="364"/>
      <c r="T9" s="364"/>
      <c r="U9" s="364"/>
      <c r="V9" s="364"/>
      <c r="W9" s="364"/>
      <c r="X9" s="364"/>
      <c r="Y9" s="364"/>
      <c r="Z9" s="364"/>
      <c r="AA9" s="364"/>
      <c r="AB9" s="363"/>
      <c r="AC9" s="363"/>
      <c r="AD9" s="363"/>
    </row>
    <row r="10" spans="1:30" s="419" customFormat="1" ht="27.75" customHeight="1">
      <c r="A10" s="646" t="s">
        <v>415</v>
      </c>
      <c r="B10" s="647">
        <v>16</v>
      </c>
      <c r="C10" s="647">
        <v>4</v>
      </c>
      <c r="D10" s="612">
        <f t="shared" ref="D10:D23" si="0">SUM(B10:C10)</f>
        <v>20</v>
      </c>
      <c r="E10" s="647">
        <v>0</v>
      </c>
      <c r="F10" s="611" t="s">
        <v>356</v>
      </c>
      <c r="G10" s="611">
        <v>4</v>
      </c>
      <c r="H10" s="611">
        <v>48</v>
      </c>
      <c r="I10" s="611">
        <v>11</v>
      </c>
      <c r="J10" s="611">
        <v>79</v>
      </c>
      <c r="K10" s="612">
        <f t="shared" ref="K10:K23" si="1">SUM(D10:J10)</f>
        <v>162</v>
      </c>
      <c r="L10" s="648" t="s">
        <v>414</v>
      </c>
      <c r="M10" s="602"/>
      <c r="N10" s="415"/>
      <c r="O10" s="341"/>
      <c r="P10" s="418"/>
      <c r="Q10" s="263"/>
      <c r="R10" s="365"/>
      <c r="S10" s="364"/>
      <c r="T10" s="364"/>
      <c r="U10" s="364"/>
      <c r="V10" s="364"/>
      <c r="W10" s="364"/>
      <c r="X10" s="364"/>
      <c r="Y10" s="364"/>
      <c r="Z10" s="364"/>
      <c r="AA10" s="364"/>
      <c r="AB10" s="363"/>
      <c r="AC10" s="363"/>
      <c r="AD10" s="363"/>
    </row>
    <row r="11" spans="1:30" s="419" customFormat="1" ht="27.75" customHeight="1">
      <c r="A11" s="593" t="s">
        <v>413</v>
      </c>
      <c r="B11" s="631">
        <v>37</v>
      </c>
      <c r="C11" s="631">
        <v>19</v>
      </c>
      <c r="D11" s="515">
        <f t="shared" si="0"/>
        <v>56</v>
      </c>
      <c r="E11" s="631">
        <v>2</v>
      </c>
      <c r="F11" s="608" t="s">
        <v>356</v>
      </c>
      <c r="G11" s="608">
        <v>14</v>
      </c>
      <c r="H11" s="608">
        <v>192</v>
      </c>
      <c r="I11" s="608">
        <v>31</v>
      </c>
      <c r="J11" s="608">
        <v>144</v>
      </c>
      <c r="K11" s="515">
        <f t="shared" si="1"/>
        <v>439</v>
      </c>
      <c r="L11" s="594" t="s">
        <v>412</v>
      </c>
      <c r="M11" s="590"/>
      <c r="N11" s="417"/>
      <c r="O11" s="341"/>
      <c r="P11" s="416"/>
      <c r="Q11" s="263"/>
      <c r="R11" s="365"/>
      <c r="S11" s="364"/>
      <c r="T11" s="364"/>
      <c r="U11" s="364"/>
      <c r="V11" s="364"/>
      <c r="W11" s="364"/>
      <c r="X11" s="364"/>
      <c r="Y11" s="364"/>
      <c r="Z11" s="364"/>
      <c r="AA11" s="364"/>
      <c r="AB11" s="363"/>
      <c r="AC11" s="363"/>
      <c r="AD11" s="363"/>
    </row>
    <row r="12" spans="1:30" s="346" customFormat="1" ht="27.75" customHeight="1">
      <c r="A12" s="591" t="s">
        <v>411</v>
      </c>
      <c r="B12" s="472">
        <v>37</v>
      </c>
      <c r="C12" s="472">
        <v>12</v>
      </c>
      <c r="D12" s="602">
        <f t="shared" si="0"/>
        <v>49</v>
      </c>
      <c r="E12" s="472">
        <v>1</v>
      </c>
      <c r="F12" s="473" t="s">
        <v>356</v>
      </c>
      <c r="G12" s="473">
        <v>13</v>
      </c>
      <c r="H12" s="473">
        <v>128</v>
      </c>
      <c r="I12" s="473">
        <v>31</v>
      </c>
      <c r="J12" s="473">
        <v>122</v>
      </c>
      <c r="K12" s="602">
        <f t="shared" si="1"/>
        <v>344</v>
      </c>
      <c r="L12" s="592" t="s">
        <v>410</v>
      </c>
      <c r="M12" s="468"/>
      <c r="N12" s="415"/>
      <c r="O12" s="341"/>
      <c r="P12" s="418"/>
      <c r="Q12" s="341"/>
      <c r="R12" s="345"/>
      <c r="S12" s="344"/>
      <c r="T12" s="344"/>
      <c r="U12" s="344"/>
      <c r="V12" s="344"/>
      <c r="W12" s="344"/>
      <c r="X12" s="344"/>
      <c r="Y12" s="344"/>
      <c r="Z12" s="344"/>
      <c r="AA12" s="344"/>
      <c r="AB12" s="347"/>
      <c r="AC12" s="347"/>
      <c r="AD12" s="347"/>
    </row>
    <row r="13" spans="1:30" s="346" customFormat="1" ht="34.5" customHeight="1">
      <c r="A13" s="593" t="s">
        <v>409</v>
      </c>
      <c r="B13" s="631">
        <v>38</v>
      </c>
      <c r="C13" s="631">
        <v>28</v>
      </c>
      <c r="D13" s="515">
        <f t="shared" si="0"/>
        <v>66</v>
      </c>
      <c r="E13" s="631">
        <v>2</v>
      </c>
      <c r="F13" s="608" t="s">
        <v>356</v>
      </c>
      <c r="G13" s="631">
        <v>10</v>
      </c>
      <c r="H13" s="631">
        <v>201</v>
      </c>
      <c r="I13" s="608">
        <v>25</v>
      </c>
      <c r="J13" s="608">
        <v>88</v>
      </c>
      <c r="K13" s="515">
        <f t="shared" si="1"/>
        <v>392</v>
      </c>
      <c r="L13" s="594" t="s">
        <v>408</v>
      </c>
      <c r="M13" s="468"/>
      <c r="N13" s="417"/>
      <c r="O13" s="341"/>
      <c r="P13" s="416"/>
      <c r="Q13" s="341"/>
      <c r="R13" s="345"/>
      <c r="S13" s="344"/>
      <c r="T13" s="344"/>
      <c r="U13" s="344"/>
      <c r="V13" s="344"/>
      <c r="W13" s="344"/>
      <c r="X13" s="344"/>
      <c r="Y13" s="344"/>
      <c r="Z13" s="344"/>
      <c r="AA13" s="344"/>
      <c r="AB13" s="347"/>
      <c r="AC13" s="347"/>
      <c r="AD13" s="347"/>
    </row>
    <row r="14" spans="1:30" s="346" customFormat="1" ht="24" customHeight="1">
      <c r="A14" s="591" t="s">
        <v>407</v>
      </c>
      <c r="B14" s="472">
        <v>106</v>
      </c>
      <c r="C14" s="472">
        <v>6</v>
      </c>
      <c r="D14" s="602">
        <f t="shared" si="0"/>
        <v>112</v>
      </c>
      <c r="E14" s="649">
        <v>0</v>
      </c>
      <c r="F14" s="473" t="s">
        <v>356</v>
      </c>
      <c r="G14" s="473">
        <v>32</v>
      </c>
      <c r="H14" s="473">
        <v>316</v>
      </c>
      <c r="I14" s="473">
        <v>113</v>
      </c>
      <c r="J14" s="473">
        <v>544</v>
      </c>
      <c r="K14" s="650">
        <f t="shared" si="1"/>
        <v>1117</v>
      </c>
      <c r="L14" s="592" t="s">
        <v>406</v>
      </c>
      <c r="M14" s="468"/>
      <c r="N14" s="415"/>
      <c r="O14" s="341"/>
      <c r="P14" s="418"/>
      <c r="Q14" s="341"/>
      <c r="R14" s="345"/>
      <c r="S14" s="344"/>
      <c r="T14" s="344"/>
      <c r="U14" s="344"/>
      <c r="V14" s="344"/>
      <c r="W14" s="344"/>
      <c r="X14" s="344"/>
      <c r="Y14" s="344"/>
      <c r="Z14" s="344"/>
      <c r="AA14" s="344"/>
      <c r="AB14" s="347"/>
      <c r="AC14" s="347"/>
      <c r="AD14" s="347"/>
    </row>
    <row r="15" spans="1:30" s="346" customFormat="1" ht="27.75" customHeight="1">
      <c r="A15" s="593" t="s">
        <v>405</v>
      </c>
      <c r="B15" s="631">
        <v>57</v>
      </c>
      <c r="C15" s="631">
        <v>39</v>
      </c>
      <c r="D15" s="515">
        <f t="shared" si="0"/>
        <v>96</v>
      </c>
      <c r="E15" s="651">
        <v>2</v>
      </c>
      <c r="F15" s="608" t="s">
        <v>356</v>
      </c>
      <c r="G15" s="608">
        <v>13</v>
      </c>
      <c r="H15" s="608">
        <v>257</v>
      </c>
      <c r="I15" s="608">
        <v>23</v>
      </c>
      <c r="J15" s="608">
        <v>260</v>
      </c>
      <c r="K15" s="515">
        <f t="shared" si="1"/>
        <v>651</v>
      </c>
      <c r="L15" s="594" t="s">
        <v>404</v>
      </c>
      <c r="M15" s="468"/>
      <c r="N15" s="417"/>
      <c r="O15" s="341"/>
      <c r="P15" s="416"/>
      <c r="Q15" s="341"/>
      <c r="R15" s="345"/>
      <c r="S15" s="344"/>
      <c r="T15" s="344"/>
      <c r="U15" s="344"/>
      <c r="V15" s="344"/>
      <c r="W15" s="344"/>
      <c r="X15" s="344"/>
      <c r="Y15" s="344"/>
      <c r="Z15" s="344"/>
      <c r="AA15" s="344"/>
      <c r="AB15" s="347"/>
      <c r="AC15" s="347"/>
      <c r="AD15" s="347"/>
    </row>
    <row r="16" spans="1:30" s="346" customFormat="1" ht="32.25" customHeight="1">
      <c r="A16" s="591" t="s">
        <v>403</v>
      </c>
      <c r="B16" s="472">
        <v>39</v>
      </c>
      <c r="C16" s="472">
        <v>7</v>
      </c>
      <c r="D16" s="602">
        <f t="shared" si="0"/>
        <v>46</v>
      </c>
      <c r="E16" s="649">
        <v>0</v>
      </c>
      <c r="F16" s="473" t="s">
        <v>356</v>
      </c>
      <c r="G16" s="473">
        <v>6</v>
      </c>
      <c r="H16" s="473">
        <v>74</v>
      </c>
      <c r="I16" s="473">
        <v>36</v>
      </c>
      <c r="J16" s="473">
        <v>189</v>
      </c>
      <c r="K16" s="602">
        <f t="shared" si="1"/>
        <v>351</v>
      </c>
      <c r="L16" s="592" t="s">
        <v>402</v>
      </c>
      <c r="M16" s="468"/>
      <c r="N16" s="415"/>
      <c r="O16" s="341"/>
      <c r="P16" s="418"/>
      <c r="Q16" s="341"/>
      <c r="R16" s="345"/>
      <c r="S16" s="344"/>
      <c r="T16" s="344"/>
      <c r="U16" s="344"/>
      <c r="V16" s="344"/>
      <c r="W16" s="344"/>
      <c r="X16" s="344"/>
      <c r="Y16" s="344"/>
      <c r="Z16" s="344"/>
      <c r="AA16" s="344"/>
      <c r="AB16" s="347"/>
      <c r="AC16" s="347"/>
      <c r="AD16" s="347"/>
    </row>
    <row r="17" spans="1:30" s="346" customFormat="1" ht="27.75" customHeight="1">
      <c r="A17" s="593" t="s">
        <v>401</v>
      </c>
      <c r="B17" s="631">
        <v>81</v>
      </c>
      <c r="C17" s="631">
        <v>33</v>
      </c>
      <c r="D17" s="515">
        <f t="shared" si="0"/>
        <v>114</v>
      </c>
      <c r="E17" s="631">
        <v>3</v>
      </c>
      <c r="F17" s="608" t="s">
        <v>356</v>
      </c>
      <c r="G17" s="608">
        <v>5</v>
      </c>
      <c r="H17" s="608">
        <v>214</v>
      </c>
      <c r="I17" s="608">
        <v>23</v>
      </c>
      <c r="J17" s="608">
        <v>200</v>
      </c>
      <c r="K17" s="515">
        <f t="shared" si="1"/>
        <v>559</v>
      </c>
      <c r="L17" s="594" t="s">
        <v>400</v>
      </c>
      <c r="M17" s="468"/>
      <c r="N17" s="417"/>
      <c r="O17" s="341"/>
      <c r="P17" s="416"/>
      <c r="Q17" s="341"/>
      <c r="R17" s="345"/>
      <c r="S17" s="344"/>
      <c r="T17" s="344"/>
      <c r="U17" s="344"/>
      <c r="V17" s="344"/>
      <c r="W17" s="344"/>
      <c r="X17" s="344"/>
      <c r="Y17" s="344"/>
      <c r="Z17" s="344"/>
      <c r="AA17" s="344"/>
      <c r="AB17" s="347"/>
      <c r="AC17" s="347"/>
      <c r="AD17" s="347"/>
    </row>
    <row r="18" spans="1:30" s="346" customFormat="1" ht="25.5" customHeight="1">
      <c r="A18" s="591" t="s">
        <v>399</v>
      </c>
      <c r="B18" s="472">
        <v>38</v>
      </c>
      <c r="C18" s="472">
        <v>7</v>
      </c>
      <c r="D18" s="602">
        <f t="shared" si="0"/>
        <v>45</v>
      </c>
      <c r="E18" s="472">
        <v>0</v>
      </c>
      <c r="F18" s="473" t="s">
        <v>356</v>
      </c>
      <c r="G18" s="473">
        <v>15</v>
      </c>
      <c r="H18" s="473">
        <v>82</v>
      </c>
      <c r="I18" s="473">
        <v>52</v>
      </c>
      <c r="J18" s="473">
        <v>179</v>
      </c>
      <c r="K18" s="602">
        <f t="shared" si="1"/>
        <v>373</v>
      </c>
      <c r="L18" s="592" t="s">
        <v>398</v>
      </c>
      <c r="M18" s="468"/>
      <c r="N18" s="415"/>
      <c r="O18" s="341"/>
      <c r="P18" s="418"/>
      <c r="Q18" s="341"/>
      <c r="R18" s="345"/>
      <c r="S18" s="344"/>
      <c r="T18" s="344"/>
      <c r="U18" s="344"/>
      <c r="V18" s="344"/>
      <c r="W18" s="344"/>
      <c r="X18" s="344"/>
      <c r="Y18" s="344"/>
      <c r="Z18" s="344"/>
      <c r="AA18" s="344"/>
      <c r="AB18" s="347"/>
      <c r="AC18" s="347"/>
      <c r="AD18" s="347"/>
    </row>
    <row r="19" spans="1:30" s="346" customFormat="1" ht="27.75" customHeight="1">
      <c r="A19" s="593" t="s">
        <v>397</v>
      </c>
      <c r="B19" s="631">
        <v>36</v>
      </c>
      <c r="C19" s="631">
        <v>20</v>
      </c>
      <c r="D19" s="515">
        <f t="shared" si="0"/>
        <v>56</v>
      </c>
      <c r="E19" s="631">
        <v>1</v>
      </c>
      <c r="F19" s="608" t="s">
        <v>356</v>
      </c>
      <c r="G19" s="608">
        <v>14</v>
      </c>
      <c r="H19" s="608">
        <v>137</v>
      </c>
      <c r="I19" s="608">
        <v>17</v>
      </c>
      <c r="J19" s="608">
        <v>175</v>
      </c>
      <c r="K19" s="515">
        <f t="shared" si="1"/>
        <v>400</v>
      </c>
      <c r="L19" s="594" t="s">
        <v>396</v>
      </c>
      <c r="M19" s="618"/>
      <c r="N19" s="417"/>
      <c r="O19" s="341"/>
      <c r="P19" s="416"/>
      <c r="Q19" s="341"/>
      <c r="R19" s="345"/>
      <c r="S19" s="344"/>
      <c r="T19" s="344"/>
      <c r="U19" s="344"/>
      <c r="V19" s="344"/>
      <c r="W19" s="344"/>
      <c r="X19" s="344"/>
      <c r="Y19" s="344"/>
      <c r="Z19" s="344"/>
      <c r="AA19" s="344"/>
      <c r="AB19" s="347"/>
      <c r="AC19" s="347"/>
      <c r="AD19" s="347"/>
    </row>
    <row r="20" spans="1:30" s="346" customFormat="1" ht="27.75" customHeight="1">
      <c r="A20" s="591" t="s">
        <v>395</v>
      </c>
      <c r="B20" s="472">
        <v>87</v>
      </c>
      <c r="C20" s="472">
        <v>29</v>
      </c>
      <c r="D20" s="602">
        <f t="shared" si="0"/>
        <v>116</v>
      </c>
      <c r="E20" s="472">
        <v>2</v>
      </c>
      <c r="F20" s="473" t="s">
        <v>356</v>
      </c>
      <c r="G20" s="473">
        <v>23</v>
      </c>
      <c r="H20" s="473">
        <v>294</v>
      </c>
      <c r="I20" s="473">
        <v>37</v>
      </c>
      <c r="J20" s="473">
        <v>380</v>
      </c>
      <c r="K20" s="602">
        <f t="shared" si="1"/>
        <v>852</v>
      </c>
      <c r="L20" s="592" t="s">
        <v>394</v>
      </c>
      <c r="M20" s="468"/>
      <c r="N20" s="415"/>
      <c r="O20" s="341"/>
      <c r="P20" s="418"/>
      <c r="Q20" s="341"/>
      <c r="R20" s="345"/>
      <c r="S20" s="344"/>
      <c r="T20" s="344"/>
      <c r="U20" s="344"/>
      <c r="V20" s="344"/>
      <c r="W20" s="344"/>
      <c r="X20" s="344"/>
      <c r="Y20" s="344"/>
      <c r="Z20" s="344"/>
      <c r="AA20" s="344"/>
      <c r="AB20" s="347"/>
      <c r="AC20" s="347"/>
      <c r="AD20" s="347"/>
    </row>
    <row r="21" spans="1:30" s="346" customFormat="1" ht="33.75" customHeight="1">
      <c r="A21" s="593" t="s">
        <v>393</v>
      </c>
      <c r="B21" s="631">
        <v>19</v>
      </c>
      <c r="C21" s="631">
        <v>10</v>
      </c>
      <c r="D21" s="515">
        <f t="shared" si="0"/>
        <v>29</v>
      </c>
      <c r="E21" s="631">
        <v>4</v>
      </c>
      <c r="F21" s="608" t="s">
        <v>356</v>
      </c>
      <c r="G21" s="608">
        <v>7</v>
      </c>
      <c r="H21" s="608">
        <v>53</v>
      </c>
      <c r="I21" s="608">
        <v>15</v>
      </c>
      <c r="J21" s="608">
        <v>75</v>
      </c>
      <c r="K21" s="515">
        <f t="shared" si="1"/>
        <v>183</v>
      </c>
      <c r="L21" s="594" t="s">
        <v>392</v>
      </c>
      <c r="M21" s="468"/>
      <c r="N21" s="417"/>
      <c r="O21" s="341"/>
      <c r="P21" s="416"/>
      <c r="Q21" s="341"/>
      <c r="R21" s="345"/>
      <c r="S21" s="344"/>
      <c r="T21" s="344"/>
      <c r="U21" s="344"/>
      <c r="V21" s="344"/>
      <c r="W21" s="344"/>
      <c r="X21" s="344"/>
      <c r="Y21" s="344"/>
      <c r="Z21" s="344"/>
      <c r="AA21" s="344"/>
      <c r="AB21" s="347"/>
      <c r="AC21" s="347"/>
      <c r="AD21" s="347"/>
    </row>
    <row r="22" spans="1:30" s="346" customFormat="1" ht="27.75" customHeight="1">
      <c r="A22" s="591" t="s">
        <v>391</v>
      </c>
      <c r="B22" s="472">
        <v>97</v>
      </c>
      <c r="C22" s="472">
        <v>23</v>
      </c>
      <c r="D22" s="602">
        <f t="shared" si="0"/>
        <v>120</v>
      </c>
      <c r="E22" s="472">
        <v>8</v>
      </c>
      <c r="F22" s="473" t="s">
        <v>356</v>
      </c>
      <c r="G22" s="473">
        <v>26</v>
      </c>
      <c r="H22" s="473">
        <v>233</v>
      </c>
      <c r="I22" s="473">
        <v>48</v>
      </c>
      <c r="J22" s="473">
        <v>383</v>
      </c>
      <c r="K22" s="602">
        <f t="shared" si="1"/>
        <v>818</v>
      </c>
      <c r="L22" s="592" t="s">
        <v>390</v>
      </c>
      <c r="M22" s="468"/>
      <c r="N22" s="415"/>
      <c r="O22" s="341"/>
      <c r="P22" s="418"/>
      <c r="Q22" s="341"/>
      <c r="R22" s="345"/>
      <c r="S22" s="344"/>
      <c r="T22" s="344"/>
      <c r="U22" s="344"/>
      <c r="V22" s="344"/>
      <c r="W22" s="344"/>
      <c r="X22" s="344"/>
      <c r="Y22" s="344"/>
      <c r="Z22" s="344"/>
      <c r="AA22" s="344"/>
      <c r="AB22" s="347"/>
      <c r="AC22" s="347"/>
      <c r="AD22" s="347"/>
    </row>
    <row r="23" spans="1:30" s="346" customFormat="1" ht="27.75" customHeight="1">
      <c r="A23" s="643" t="s">
        <v>389</v>
      </c>
      <c r="B23" s="652">
        <v>77</v>
      </c>
      <c r="C23" s="652">
        <v>30</v>
      </c>
      <c r="D23" s="604">
        <f t="shared" si="0"/>
        <v>107</v>
      </c>
      <c r="E23" s="652">
        <v>5</v>
      </c>
      <c r="F23" s="603"/>
      <c r="G23" s="603">
        <v>28</v>
      </c>
      <c r="H23" s="603">
        <v>263</v>
      </c>
      <c r="I23" s="603">
        <v>69</v>
      </c>
      <c r="J23" s="603">
        <v>252</v>
      </c>
      <c r="K23" s="604">
        <f t="shared" si="1"/>
        <v>724</v>
      </c>
      <c r="L23" s="644" t="s">
        <v>388</v>
      </c>
      <c r="M23" s="468"/>
      <c r="N23" s="417"/>
      <c r="O23" s="341"/>
      <c r="P23" s="416"/>
      <c r="Q23" s="341"/>
      <c r="R23" s="345"/>
      <c r="S23" s="344"/>
      <c r="T23" s="344"/>
      <c r="U23" s="344"/>
      <c r="V23" s="344"/>
      <c r="W23" s="344"/>
      <c r="X23" s="344"/>
      <c r="Y23" s="344"/>
      <c r="Z23" s="344"/>
      <c r="AA23" s="344"/>
      <c r="AB23" s="347"/>
      <c r="AC23" s="347"/>
      <c r="AD23" s="347"/>
    </row>
    <row r="24" spans="1:30" ht="3.75" customHeight="1">
      <c r="B24" s="600"/>
      <c r="C24" s="600"/>
      <c r="D24" s="600"/>
      <c r="E24" s="600"/>
      <c r="F24" s="600"/>
      <c r="G24" s="600"/>
      <c r="H24" s="600"/>
      <c r="I24" s="600"/>
      <c r="J24" s="600"/>
      <c r="K24" s="600"/>
    </row>
    <row r="25" spans="1:30" hidden="1">
      <c r="B25" s="600"/>
      <c r="C25" s="600"/>
      <c r="D25" s="600"/>
      <c r="E25" s="600"/>
      <c r="F25" s="600"/>
      <c r="G25" s="600"/>
      <c r="H25" s="600"/>
      <c r="I25" s="600"/>
      <c r="J25" s="600"/>
      <c r="K25" s="600"/>
    </row>
    <row r="26" spans="1:30" hidden="1">
      <c r="B26" s="600"/>
      <c r="C26" s="600"/>
      <c r="D26" s="600"/>
      <c r="E26" s="600"/>
      <c r="F26" s="600"/>
      <c r="G26" s="600"/>
      <c r="H26" s="600"/>
      <c r="I26" s="600"/>
      <c r="J26" s="600"/>
      <c r="K26" s="600"/>
    </row>
    <row r="27" spans="1:30" hidden="1">
      <c r="B27" s="600"/>
      <c r="C27" s="600"/>
      <c r="D27" s="600"/>
      <c r="E27" s="600"/>
      <c r="F27" s="600"/>
      <c r="G27" s="600"/>
      <c r="H27" s="600"/>
      <c r="I27" s="600"/>
      <c r="J27" s="600"/>
      <c r="K27" s="600"/>
    </row>
    <row r="28" spans="1:30">
      <c r="B28" s="600"/>
      <c r="C28" s="600"/>
      <c r="D28" s="600"/>
      <c r="E28" s="600"/>
      <c r="F28" s="600"/>
      <c r="G28" s="600"/>
      <c r="H28" s="600"/>
      <c r="I28" s="600"/>
      <c r="J28" s="600"/>
      <c r="K28" s="600"/>
    </row>
    <row r="29" spans="1:30" s="366" customFormat="1" ht="15.75" customHeight="1">
      <c r="A29" s="475" t="s">
        <v>387</v>
      </c>
      <c r="B29" s="666"/>
      <c r="C29" s="666"/>
      <c r="D29" s="666"/>
      <c r="E29" s="666"/>
      <c r="F29" s="666"/>
      <c r="G29" s="600"/>
      <c r="H29" s="600"/>
      <c r="I29" s="600"/>
      <c r="J29" s="600"/>
      <c r="K29" s="600"/>
      <c r="L29" s="468"/>
      <c r="M29" s="468"/>
      <c r="N29" s="341"/>
      <c r="O29" s="341"/>
      <c r="P29" s="341"/>
      <c r="Q29" s="341"/>
      <c r="R29" s="345"/>
      <c r="S29" s="344"/>
      <c r="T29" s="344"/>
      <c r="U29" s="344"/>
      <c r="V29" s="344"/>
      <c r="W29" s="344"/>
      <c r="X29" s="344"/>
      <c r="Y29" s="344"/>
      <c r="Z29" s="344"/>
      <c r="AA29" s="344"/>
      <c r="AB29" s="347"/>
      <c r="AC29" s="347"/>
      <c r="AD29" s="347"/>
    </row>
    <row r="30" spans="1:30" s="422" customFormat="1" ht="33" customHeight="1">
      <c r="A30" s="841" t="s">
        <v>386</v>
      </c>
      <c r="B30" s="855" t="s">
        <v>385</v>
      </c>
      <c r="C30" s="856"/>
      <c r="D30" s="857"/>
      <c r="E30" s="858" t="s">
        <v>284</v>
      </c>
      <c r="F30" s="858" t="s">
        <v>384</v>
      </c>
      <c r="G30" s="858" t="s">
        <v>280</v>
      </c>
      <c r="H30" s="858" t="s">
        <v>278</v>
      </c>
      <c r="I30" s="858" t="s">
        <v>276</v>
      </c>
      <c r="J30" s="862" t="s">
        <v>172</v>
      </c>
      <c r="K30" s="862" t="s">
        <v>11</v>
      </c>
      <c r="L30" s="850" t="s">
        <v>78</v>
      </c>
      <c r="M30" s="284"/>
      <c r="N30" s="421"/>
      <c r="O30" s="376"/>
      <c r="P30" s="420"/>
      <c r="Q30" s="376"/>
      <c r="R30" s="375"/>
      <c r="S30" s="374"/>
      <c r="T30" s="374"/>
      <c r="U30" s="374"/>
      <c r="V30" s="374"/>
      <c r="W30" s="374"/>
      <c r="X30" s="374"/>
      <c r="Y30" s="374"/>
      <c r="Z30" s="374"/>
      <c r="AA30" s="374"/>
      <c r="AB30" s="423"/>
      <c r="AC30" s="423"/>
      <c r="AD30" s="423"/>
    </row>
    <row r="31" spans="1:30" s="422" customFormat="1" ht="15" customHeight="1">
      <c r="A31" s="842"/>
      <c r="B31" s="860" t="s">
        <v>383</v>
      </c>
      <c r="C31" s="862" t="s">
        <v>382</v>
      </c>
      <c r="D31" s="862" t="s">
        <v>11</v>
      </c>
      <c r="E31" s="859"/>
      <c r="F31" s="859"/>
      <c r="G31" s="859"/>
      <c r="H31" s="859"/>
      <c r="I31" s="859"/>
      <c r="J31" s="864"/>
      <c r="K31" s="864"/>
      <c r="L31" s="851"/>
      <c r="M31" s="284"/>
      <c r="N31" s="421"/>
      <c r="O31" s="376"/>
      <c r="P31" s="424"/>
      <c r="Q31" s="424"/>
      <c r="R31" s="375"/>
      <c r="S31" s="374"/>
      <c r="T31" s="374"/>
      <c r="U31" s="374"/>
      <c r="V31" s="374"/>
      <c r="W31" s="374"/>
      <c r="X31" s="374"/>
      <c r="Y31" s="374"/>
      <c r="Z31" s="374"/>
      <c r="AA31" s="374"/>
      <c r="AB31" s="423"/>
      <c r="AC31" s="423"/>
      <c r="AD31" s="423"/>
    </row>
    <row r="32" spans="1:30" s="419" customFormat="1" ht="73.5" customHeight="1">
      <c r="A32" s="843"/>
      <c r="B32" s="861"/>
      <c r="C32" s="863"/>
      <c r="D32" s="863"/>
      <c r="E32" s="667" t="s">
        <v>283</v>
      </c>
      <c r="F32" s="667" t="s">
        <v>281</v>
      </c>
      <c r="G32" s="667" t="s">
        <v>381</v>
      </c>
      <c r="H32" s="667" t="s">
        <v>277</v>
      </c>
      <c r="I32" s="667" t="s">
        <v>275</v>
      </c>
      <c r="J32" s="863"/>
      <c r="K32" s="863"/>
      <c r="L32" s="852"/>
      <c r="M32" s="590"/>
      <c r="N32" s="421"/>
      <c r="O32" s="376"/>
      <c r="P32" s="420"/>
      <c r="Q32" s="263"/>
      <c r="R32" s="365"/>
      <c r="S32" s="364"/>
      <c r="T32" s="364"/>
      <c r="U32" s="364"/>
      <c r="V32" s="364"/>
      <c r="W32" s="364"/>
      <c r="X32" s="364"/>
      <c r="Y32" s="364"/>
      <c r="Z32" s="364"/>
      <c r="AA32" s="364"/>
      <c r="AB32" s="363"/>
      <c r="AC32" s="363"/>
      <c r="AD32" s="363"/>
    </row>
    <row r="33" spans="1:30" s="346" customFormat="1" ht="27.75" customHeight="1">
      <c r="A33" s="591" t="s">
        <v>380</v>
      </c>
      <c r="B33" s="472">
        <v>88</v>
      </c>
      <c r="C33" s="472">
        <v>24</v>
      </c>
      <c r="D33" s="632">
        <f t="shared" ref="D33:D44" si="2">SUM(B33:C33)</f>
        <v>112</v>
      </c>
      <c r="E33" s="472">
        <v>2</v>
      </c>
      <c r="F33" s="473" t="s">
        <v>356</v>
      </c>
      <c r="G33" s="473">
        <v>10</v>
      </c>
      <c r="H33" s="470">
        <v>147</v>
      </c>
      <c r="I33" s="472">
        <v>12</v>
      </c>
      <c r="J33" s="470">
        <v>199</v>
      </c>
      <c r="K33" s="612">
        <f t="shared" ref="K33:K44" si="3">SUM(D33:J33)</f>
        <v>482</v>
      </c>
      <c r="L33" s="592" t="s">
        <v>379</v>
      </c>
      <c r="M33" s="468"/>
      <c r="N33" s="415"/>
      <c r="O33" s="341"/>
      <c r="P33" s="418"/>
      <c r="Q33" s="341"/>
      <c r="R33" s="345"/>
      <c r="S33" s="344"/>
      <c r="T33" s="344"/>
      <c r="U33" s="344"/>
      <c r="V33" s="344"/>
      <c r="W33" s="344"/>
      <c r="X33" s="344"/>
      <c r="Y33" s="344"/>
      <c r="Z33" s="344"/>
      <c r="AA33" s="344"/>
      <c r="AB33" s="347"/>
      <c r="AC33" s="347"/>
      <c r="AD33" s="347"/>
    </row>
    <row r="34" spans="1:30" s="346" customFormat="1" ht="27.75" customHeight="1">
      <c r="A34" s="593" t="s">
        <v>378</v>
      </c>
      <c r="B34" s="631">
        <v>32</v>
      </c>
      <c r="C34" s="631">
        <v>12</v>
      </c>
      <c r="D34" s="653">
        <f t="shared" si="2"/>
        <v>44</v>
      </c>
      <c r="E34" s="631">
        <v>2</v>
      </c>
      <c r="F34" s="608" t="s">
        <v>356</v>
      </c>
      <c r="G34" s="608">
        <v>9</v>
      </c>
      <c r="H34" s="595">
        <v>60</v>
      </c>
      <c r="I34" s="631">
        <v>35</v>
      </c>
      <c r="J34" s="595">
        <v>92</v>
      </c>
      <c r="K34" s="515">
        <f t="shared" si="3"/>
        <v>242</v>
      </c>
      <c r="L34" s="594" t="s">
        <v>377</v>
      </c>
      <c r="M34" s="468"/>
      <c r="N34" s="417"/>
      <c r="O34" s="341"/>
      <c r="P34" s="416"/>
      <c r="Q34" s="341"/>
      <c r="R34" s="345"/>
      <c r="S34" s="344"/>
      <c r="T34" s="344"/>
      <c r="U34" s="344"/>
      <c r="V34" s="344"/>
      <c r="W34" s="344"/>
      <c r="X34" s="344"/>
      <c r="Y34" s="344"/>
      <c r="Z34" s="344"/>
      <c r="AA34" s="344"/>
      <c r="AB34" s="347"/>
      <c r="AC34" s="347"/>
      <c r="AD34" s="347"/>
    </row>
    <row r="35" spans="1:30" s="346" customFormat="1" ht="27.75" customHeight="1">
      <c r="A35" s="591" t="s">
        <v>376</v>
      </c>
      <c r="B35" s="472">
        <v>41</v>
      </c>
      <c r="C35" s="472">
        <v>17</v>
      </c>
      <c r="D35" s="632">
        <f t="shared" si="2"/>
        <v>58</v>
      </c>
      <c r="E35" s="472">
        <v>1</v>
      </c>
      <c r="F35" s="473" t="s">
        <v>356</v>
      </c>
      <c r="G35" s="473">
        <v>13</v>
      </c>
      <c r="H35" s="470">
        <v>247</v>
      </c>
      <c r="I35" s="472">
        <v>33</v>
      </c>
      <c r="J35" s="470">
        <v>148</v>
      </c>
      <c r="K35" s="650">
        <f t="shared" si="3"/>
        <v>500</v>
      </c>
      <c r="L35" s="592" t="s">
        <v>375</v>
      </c>
      <c r="M35" s="468"/>
      <c r="N35" s="417"/>
      <c r="O35" s="341"/>
      <c r="P35" s="416"/>
      <c r="Q35" s="341"/>
      <c r="R35" s="345"/>
      <c r="S35" s="344"/>
      <c r="T35" s="344"/>
      <c r="U35" s="344"/>
      <c r="V35" s="344"/>
      <c r="W35" s="344"/>
      <c r="X35" s="344"/>
      <c r="Y35" s="344"/>
      <c r="Z35" s="344"/>
      <c r="AA35" s="344"/>
      <c r="AB35" s="347"/>
      <c r="AC35" s="347"/>
      <c r="AD35" s="347"/>
    </row>
    <row r="36" spans="1:30" s="346" customFormat="1" ht="35.25" customHeight="1">
      <c r="A36" s="593" t="s">
        <v>374</v>
      </c>
      <c r="B36" s="631">
        <v>26</v>
      </c>
      <c r="C36" s="654">
        <v>6</v>
      </c>
      <c r="D36" s="653">
        <f t="shared" si="2"/>
        <v>32</v>
      </c>
      <c r="E36" s="631">
        <v>5</v>
      </c>
      <c r="F36" s="608" t="s">
        <v>356</v>
      </c>
      <c r="G36" s="608">
        <v>1</v>
      </c>
      <c r="H36" s="595">
        <v>47</v>
      </c>
      <c r="I36" s="631">
        <v>20</v>
      </c>
      <c r="J36" s="595">
        <v>71</v>
      </c>
      <c r="K36" s="515">
        <f t="shared" si="3"/>
        <v>176</v>
      </c>
      <c r="L36" s="594" t="s">
        <v>373</v>
      </c>
      <c r="M36" s="468"/>
      <c r="N36" s="417"/>
      <c r="O36" s="341"/>
      <c r="P36" s="416"/>
      <c r="Q36" s="341"/>
      <c r="R36" s="345"/>
      <c r="S36" s="344"/>
      <c r="T36" s="344"/>
      <c r="U36" s="344"/>
      <c r="V36" s="344"/>
      <c r="W36" s="344"/>
      <c r="X36" s="344"/>
      <c r="Y36" s="344"/>
      <c r="Z36" s="344"/>
      <c r="AA36" s="344"/>
      <c r="AB36" s="347"/>
      <c r="AC36" s="347"/>
      <c r="AD36" s="347"/>
    </row>
    <row r="37" spans="1:30" s="346" customFormat="1" ht="27.75" customHeight="1">
      <c r="A37" s="591" t="s">
        <v>372</v>
      </c>
      <c r="B37" s="472">
        <v>47</v>
      </c>
      <c r="C37" s="472">
        <v>33</v>
      </c>
      <c r="D37" s="632">
        <f t="shared" si="2"/>
        <v>80</v>
      </c>
      <c r="E37" s="472">
        <v>6</v>
      </c>
      <c r="F37" s="473" t="s">
        <v>356</v>
      </c>
      <c r="G37" s="473">
        <v>0</v>
      </c>
      <c r="H37" s="470">
        <v>182</v>
      </c>
      <c r="I37" s="472">
        <v>43</v>
      </c>
      <c r="J37" s="470">
        <v>183</v>
      </c>
      <c r="K37" s="602">
        <f t="shared" si="3"/>
        <v>494</v>
      </c>
      <c r="L37" s="592" t="s">
        <v>371</v>
      </c>
      <c r="M37" s="468"/>
      <c r="N37" s="415"/>
      <c r="O37" s="341"/>
      <c r="P37" s="251"/>
      <c r="Q37" s="251"/>
      <c r="R37" s="345"/>
      <c r="S37" s="344"/>
      <c r="T37" s="344"/>
      <c r="U37" s="344"/>
      <c r="V37" s="344"/>
      <c r="W37" s="344"/>
      <c r="X37" s="344"/>
      <c r="Y37" s="344"/>
      <c r="Z37" s="344"/>
      <c r="AA37" s="344"/>
      <c r="AB37" s="347"/>
      <c r="AC37" s="347"/>
      <c r="AD37" s="347"/>
    </row>
    <row r="38" spans="1:30" s="346" customFormat="1" ht="27.75" customHeight="1">
      <c r="A38" s="593" t="s">
        <v>370</v>
      </c>
      <c r="B38" s="631">
        <v>80</v>
      </c>
      <c r="C38" s="631">
        <v>59</v>
      </c>
      <c r="D38" s="653">
        <f t="shared" si="2"/>
        <v>139</v>
      </c>
      <c r="E38" s="631">
        <v>4</v>
      </c>
      <c r="F38" s="608" t="s">
        <v>356</v>
      </c>
      <c r="G38" s="608">
        <v>23</v>
      </c>
      <c r="H38" s="595">
        <v>341</v>
      </c>
      <c r="I38" s="631">
        <v>73</v>
      </c>
      <c r="J38" s="595">
        <v>317</v>
      </c>
      <c r="K38" s="515">
        <f t="shared" si="3"/>
        <v>897</v>
      </c>
      <c r="L38" s="594" t="s">
        <v>369</v>
      </c>
      <c r="M38" s="468"/>
      <c r="N38" s="415"/>
      <c r="O38" s="341"/>
      <c r="P38" s="251"/>
      <c r="Q38" s="251"/>
      <c r="R38" s="345"/>
      <c r="S38" s="344"/>
      <c r="T38" s="344"/>
      <c r="U38" s="344"/>
      <c r="V38" s="344"/>
      <c r="W38" s="344"/>
      <c r="X38" s="344"/>
      <c r="Y38" s="344"/>
      <c r="Z38" s="344"/>
      <c r="AA38" s="344"/>
      <c r="AB38" s="347"/>
      <c r="AC38" s="347"/>
      <c r="AD38" s="347"/>
    </row>
    <row r="39" spans="1:30" s="346" customFormat="1" ht="36" customHeight="1">
      <c r="A39" s="591" t="s">
        <v>368</v>
      </c>
      <c r="B39" s="472">
        <v>51</v>
      </c>
      <c r="C39" s="472">
        <v>12</v>
      </c>
      <c r="D39" s="632">
        <f t="shared" si="2"/>
        <v>63</v>
      </c>
      <c r="E39" s="472">
        <v>2</v>
      </c>
      <c r="F39" s="473" t="s">
        <v>356</v>
      </c>
      <c r="G39" s="473">
        <v>18</v>
      </c>
      <c r="H39" s="470">
        <v>177</v>
      </c>
      <c r="I39" s="472">
        <v>42</v>
      </c>
      <c r="J39" s="470">
        <v>183</v>
      </c>
      <c r="K39" s="602">
        <f t="shared" si="3"/>
        <v>485</v>
      </c>
      <c r="L39" s="592" t="s">
        <v>367</v>
      </c>
      <c r="M39" s="640"/>
      <c r="N39" s="341"/>
      <c r="O39" s="341"/>
      <c r="P39" s="341"/>
      <c r="Q39" s="341"/>
      <c r="R39" s="345"/>
      <c r="S39" s="344"/>
      <c r="T39" s="344"/>
      <c r="U39" s="344"/>
      <c r="V39" s="344"/>
      <c r="W39" s="344"/>
      <c r="X39" s="344"/>
      <c r="Y39" s="344"/>
      <c r="Z39" s="344"/>
      <c r="AA39" s="344"/>
    </row>
    <row r="40" spans="1:30" s="412" customFormat="1" ht="30" customHeight="1">
      <c r="A40" s="593" t="s">
        <v>366</v>
      </c>
      <c r="B40" s="631">
        <v>38</v>
      </c>
      <c r="C40" s="631">
        <v>21</v>
      </c>
      <c r="D40" s="653">
        <f t="shared" si="2"/>
        <v>59</v>
      </c>
      <c r="E40" s="631">
        <v>1</v>
      </c>
      <c r="F40" s="608" t="s">
        <v>356</v>
      </c>
      <c r="G40" s="608">
        <v>8</v>
      </c>
      <c r="H40" s="595">
        <v>180</v>
      </c>
      <c r="I40" s="631">
        <v>32</v>
      </c>
      <c r="J40" s="595">
        <v>134</v>
      </c>
      <c r="K40" s="515">
        <f t="shared" si="3"/>
        <v>414</v>
      </c>
      <c r="L40" s="594" t="s">
        <v>365</v>
      </c>
      <c r="M40" s="655"/>
      <c r="N40" s="341"/>
      <c r="O40" s="341"/>
      <c r="P40" s="341"/>
      <c r="Q40" s="341"/>
      <c r="R40" s="414"/>
      <c r="S40" s="413"/>
      <c r="T40" s="413"/>
      <c r="U40" s="413"/>
      <c r="V40" s="413"/>
      <c r="W40" s="413"/>
      <c r="X40" s="413"/>
      <c r="Y40" s="413"/>
      <c r="Z40" s="413"/>
      <c r="AA40" s="413"/>
    </row>
    <row r="41" spans="1:30" s="412" customFormat="1" ht="27.75" customHeight="1">
      <c r="A41" s="591" t="s">
        <v>364</v>
      </c>
      <c r="B41" s="472">
        <v>21</v>
      </c>
      <c r="C41" s="472">
        <v>2</v>
      </c>
      <c r="D41" s="632">
        <f t="shared" si="2"/>
        <v>23</v>
      </c>
      <c r="E41" s="472">
        <v>0</v>
      </c>
      <c r="F41" s="473" t="s">
        <v>356</v>
      </c>
      <c r="G41" s="473">
        <v>6</v>
      </c>
      <c r="H41" s="470">
        <v>64</v>
      </c>
      <c r="I41" s="472">
        <v>26</v>
      </c>
      <c r="J41" s="470">
        <v>40</v>
      </c>
      <c r="K41" s="602">
        <f t="shared" si="3"/>
        <v>159</v>
      </c>
      <c r="L41" s="592" t="s">
        <v>363</v>
      </c>
      <c r="M41" s="656"/>
      <c r="N41" s="341"/>
      <c r="O41" s="341"/>
      <c r="P41" s="341"/>
      <c r="Q41" s="341"/>
      <c r="R41" s="414"/>
      <c r="S41" s="413"/>
      <c r="T41" s="413"/>
      <c r="U41" s="413"/>
      <c r="V41" s="413"/>
      <c r="W41" s="413"/>
      <c r="X41" s="413"/>
      <c r="Y41" s="413"/>
      <c r="Z41" s="413"/>
      <c r="AA41" s="413"/>
    </row>
    <row r="42" spans="1:30" s="412" customFormat="1" ht="27.75" customHeight="1">
      <c r="A42" s="593" t="s">
        <v>362</v>
      </c>
      <c r="B42" s="631">
        <v>102</v>
      </c>
      <c r="C42" s="631">
        <v>54</v>
      </c>
      <c r="D42" s="653">
        <f t="shared" si="2"/>
        <v>156</v>
      </c>
      <c r="E42" s="631">
        <v>0</v>
      </c>
      <c r="F42" s="608" t="s">
        <v>356</v>
      </c>
      <c r="G42" s="608">
        <v>9</v>
      </c>
      <c r="H42" s="595">
        <v>332</v>
      </c>
      <c r="I42" s="631">
        <v>65</v>
      </c>
      <c r="J42" s="595">
        <v>342</v>
      </c>
      <c r="K42" s="515">
        <f t="shared" si="3"/>
        <v>904</v>
      </c>
      <c r="L42" s="594" t="s">
        <v>361</v>
      </c>
      <c r="M42" s="468"/>
      <c r="N42" s="341"/>
      <c r="O42" s="341"/>
      <c r="P42" s="341"/>
      <c r="Q42" s="341"/>
      <c r="R42" s="414"/>
      <c r="S42" s="413"/>
      <c r="T42" s="413"/>
      <c r="U42" s="413"/>
      <c r="V42" s="413"/>
      <c r="W42" s="413"/>
      <c r="X42" s="413"/>
      <c r="Y42" s="413"/>
      <c r="Z42" s="413"/>
      <c r="AA42" s="413"/>
    </row>
    <row r="43" spans="1:30" s="346" customFormat="1" ht="36.75" customHeight="1">
      <c r="A43" s="591" t="s">
        <v>360</v>
      </c>
      <c r="B43" s="472">
        <v>24</v>
      </c>
      <c r="C43" s="649">
        <v>6</v>
      </c>
      <c r="D43" s="632">
        <f t="shared" si="2"/>
        <v>30</v>
      </c>
      <c r="E43" s="472">
        <v>0</v>
      </c>
      <c r="F43" s="657" t="s">
        <v>356</v>
      </c>
      <c r="G43" s="473">
        <v>7</v>
      </c>
      <c r="H43" s="470">
        <v>101</v>
      </c>
      <c r="I43" s="472">
        <v>8</v>
      </c>
      <c r="J43" s="470">
        <v>95</v>
      </c>
      <c r="K43" s="602">
        <f t="shared" si="3"/>
        <v>241</v>
      </c>
      <c r="L43" s="592" t="s">
        <v>359</v>
      </c>
      <c r="M43" s="468"/>
      <c r="N43" s="341"/>
      <c r="O43" s="341"/>
      <c r="P43" s="341"/>
      <c r="Q43" s="341"/>
      <c r="R43" s="345"/>
      <c r="S43" s="344"/>
      <c r="T43" s="344"/>
      <c r="U43" s="344"/>
      <c r="V43" s="344"/>
      <c r="W43" s="344"/>
      <c r="X43" s="344"/>
      <c r="Y43" s="344"/>
      <c r="Z43" s="344"/>
      <c r="AA43" s="344"/>
    </row>
    <row r="44" spans="1:30" s="346" customFormat="1" ht="36.75" customHeight="1">
      <c r="A44" s="593" t="s">
        <v>358</v>
      </c>
      <c r="B44" s="631">
        <v>75</v>
      </c>
      <c r="C44" s="631">
        <v>15</v>
      </c>
      <c r="D44" s="653">
        <f t="shared" si="2"/>
        <v>90</v>
      </c>
      <c r="E44" s="631">
        <v>10</v>
      </c>
      <c r="F44" s="608" t="s">
        <v>356</v>
      </c>
      <c r="G44" s="608">
        <v>14</v>
      </c>
      <c r="H44" s="595">
        <v>111</v>
      </c>
      <c r="I44" s="631">
        <v>26</v>
      </c>
      <c r="J44" s="595">
        <v>121</v>
      </c>
      <c r="K44" s="515">
        <f t="shared" si="3"/>
        <v>372</v>
      </c>
      <c r="L44" s="594" t="s">
        <v>357</v>
      </c>
      <c r="M44" s="468"/>
      <c r="N44" s="341"/>
      <c r="O44" s="341"/>
      <c r="P44" s="341"/>
      <c r="Q44" s="341"/>
      <c r="R44" s="345"/>
      <c r="S44" s="344"/>
      <c r="T44" s="344"/>
      <c r="U44" s="344"/>
      <c r="V44" s="344"/>
      <c r="W44" s="344"/>
      <c r="X44" s="344"/>
      <c r="Y44" s="344"/>
      <c r="Z44" s="344"/>
      <c r="AA44" s="344"/>
    </row>
    <row r="45" spans="1:30" s="409" customFormat="1" ht="22.5" customHeight="1">
      <c r="A45" s="596" t="s">
        <v>41</v>
      </c>
      <c r="B45" s="334">
        <f>SUM(B33:B44,B10:B23)</f>
        <v>1390</v>
      </c>
      <c r="C45" s="334">
        <f>SUM(C33:C44,C10:C23)</f>
        <v>528</v>
      </c>
      <c r="D45" s="334">
        <f>SUM(D33:D44,D10:D23)</f>
        <v>1918</v>
      </c>
      <c r="E45" s="334">
        <f>SUM(E33:E44,E10:E23)</f>
        <v>63</v>
      </c>
      <c r="F45" s="334" t="s">
        <v>356</v>
      </c>
      <c r="G45" s="334">
        <f>SUM(G33:G44,G10:G23)</f>
        <v>328</v>
      </c>
      <c r="H45" s="334">
        <f>SUM(H33:H44,H10:H23)</f>
        <v>4481</v>
      </c>
      <c r="I45" s="334">
        <f>SUM(I33:I44,I10:I23)</f>
        <v>946</v>
      </c>
      <c r="J45" s="334">
        <f>SUM(J33:J44,J10:J23)</f>
        <v>4995</v>
      </c>
      <c r="K45" s="658">
        <f>SUM(K33:K44,K10:K23)</f>
        <v>12731</v>
      </c>
      <c r="L45" s="659" t="s">
        <v>42</v>
      </c>
      <c r="M45" s="660"/>
      <c r="N45" s="247"/>
      <c r="O45" s="247"/>
      <c r="P45" s="247"/>
      <c r="Q45" s="247"/>
      <c r="R45" s="411"/>
      <c r="S45" s="410"/>
      <c r="T45" s="410"/>
      <c r="U45" s="410"/>
      <c r="V45" s="410"/>
      <c r="W45" s="410"/>
      <c r="X45" s="410"/>
      <c r="Y45" s="410"/>
      <c r="Z45" s="410"/>
      <c r="AA45" s="410"/>
    </row>
    <row r="46" spans="1:30" s="346" customFormat="1" ht="0.75" customHeight="1">
      <c r="A46" s="468"/>
      <c r="B46" s="468"/>
      <c r="C46" s="468"/>
      <c r="D46" s="468"/>
      <c r="E46" s="468"/>
      <c r="F46" s="468"/>
      <c r="G46" s="468"/>
      <c r="H46" s="468"/>
      <c r="I46" s="468"/>
      <c r="J46" s="468"/>
      <c r="K46" s="468"/>
      <c r="L46" s="468"/>
      <c r="M46" s="468"/>
      <c r="N46" s="341"/>
      <c r="O46" s="341"/>
      <c r="P46" s="132"/>
      <c r="Q46" s="132"/>
      <c r="R46" s="345"/>
      <c r="S46" s="344"/>
      <c r="T46" s="344"/>
      <c r="U46" s="344"/>
      <c r="V46" s="344"/>
      <c r="W46" s="344"/>
      <c r="X46" s="344"/>
      <c r="Y46" s="344"/>
      <c r="Z46" s="344"/>
      <c r="AA46" s="344"/>
      <c r="AB46" s="347"/>
      <c r="AC46" s="347"/>
      <c r="AD46" s="347"/>
    </row>
    <row r="47" spans="1:30" s="408" customFormat="1" ht="27.75" customHeight="1">
      <c r="A47" s="498" t="s">
        <v>355</v>
      </c>
      <c r="B47" s="498"/>
      <c r="C47" s="498"/>
      <c r="D47" s="498"/>
      <c r="E47" s="498"/>
      <c r="F47" s="498"/>
      <c r="G47" s="498"/>
      <c r="H47" s="498"/>
      <c r="I47" s="498"/>
      <c r="J47" s="498"/>
      <c r="K47" s="498"/>
      <c r="L47" s="498" t="s">
        <v>354</v>
      </c>
      <c r="M47" s="498"/>
      <c r="N47" s="350"/>
      <c r="O47" s="350"/>
      <c r="P47" s="350"/>
      <c r="Q47" s="350"/>
      <c r="R47" s="349"/>
      <c r="S47" s="348"/>
      <c r="T47" s="348"/>
      <c r="U47" s="348"/>
      <c r="V47" s="348"/>
      <c r="W47" s="348"/>
      <c r="X47" s="348"/>
      <c r="Y47" s="348"/>
      <c r="Z47" s="348"/>
      <c r="AA47" s="348"/>
      <c r="AB47" s="343"/>
      <c r="AC47" s="343"/>
      <c r="AD47" s="343"/>
    </row>
    <row r="48" spans="1:30" s="342" customFormat="1">
      <c r="A48" s="468"/>
      <c r="B48" s="468"/>
      <c r="C48" s="468"/>
      <c r="D48" s="468"/>
      <c r="E48" s="468"/>
      <c r="F48" s="468"/>
      <c r="G48" s="468"/>
      <c r="H48" s="468"/>
      <c r="I48" s="468"/>
      <c r="J48" s="468"/>
      <c r="K48" s="468"/>
      <c r="L48" s="468"/>
      <c r="M48" s="468"/>
      <c r="N48" s="341"/>
      <c r="O48" s="341"/>
      <c r="P48" s="341"/>
      <c r="Q48" s="341"/>
      <c r="R48" s="345"/>
      <c r="S48" s="344"/>
      <c r="T48" s="344"/>
      <c r="U48" s="344"/>
      <c r="V48" s="344"/>
      <c r="W48" s="344"/>
      <c r="X48" s="344"/>
      <c r="Y48" s="344"/>
      <c r="Z48" s="344"/>
      <c r="AA48" s="344"/>
      <c r="AB48" s="343"/>
      <c r="AC48" s="343"/>
      <c r="AD48" s="343"/>
    </row>
    <row r="49" spans="1:30" s="342" customFormat="1">
      <c r="A49" s="468"/>
      <c r="B49" s="468"/>
      <c r="C49" s="468"/>
      <c r="D49" s="468"/>
      <c r="E49" s="468"/>
      <c r="F49" s="468"/>
      <c r="G49" s="468"/>
      <c r="H49" s="468"/>
      <c r="I49" s="468"/>
      <c r="J49" s="468"/>
      <c r="K49" s="468"/>
      <c r="L49" s="468"/>
      <c r="M49" s="468"/>
      <c r="N49" s="341"/>
      <c r="O49" s="341"/>
      <c r="P49" s="341"/>
      <c r="Q49" s="341"/>
      <c r="R49" s="345"/>
      <c r="S49" s="344"/>
      <c r="T49" s="344"/>
      <c r="U49" s="344"/>
      <c r="V49" s="344"/>
      <c r="W49" s="344"/>
      <c r="X49" s="344"/>
      <c r="Y49" s="344"/>
      <c r="Z49" s="344"/>
      <c r="AA49" s="344"/>
      <c r="AB49" s="343"/>
      <c r="AC49" s="343"/>
      <c r="AD49" s="343"/>
    </row>
    <row r="50" spans="1:30" s="342" customFormat="1">
      <c r="A50" s="468"/>
      <c r="B50" s="468"/>
      <c r="C50" s="468"/>
      <c r="D50" s="468"/>
      <c r="E50" s="468"/>
      <c r="F50" s="468"/>
      <c r="G50" s="468"/>
      <c r="H50" s="468"/>
      <c r="I50" s="468"/>
      <c r="J50" s="468"/>
      <c r="K50" s="468"/>
      <c r="L50" s="468"/>
      <c r="M50" s="468"/>
      <c r="N50" s="341"/>
      <c r="O50" s="341"/>
      <c r="P50" s="341"/>
      <c r="Q50" s="341"/>
      <c r="R50" s="345"/>
      <c r="S50" s="344"/>
      <c r="T50" s="344"/>
      <c r="U50" s="344"/>
      <c r="V50" s="344"/>
      <c r="W50" s="344"/>
      <c r="X50" s="344"/>
      <c r="Y50" s="344"/>
      <c r="Z50" s="344"/>
      <c r="AA50" s="344"/>
      <c r="AB50" s="343"/>
      <c r="AC50" s="343"/>
      <c r="AD50" s="343"/>
    </row>
    <row r="51" spans="1:30" s="342" customFormat="1">
      <c r="A51" s="468"/>
      <c r="B51" s="468"/>
      <c r="C51" s="468"/>
      <c r="D51" s="468"/>
      <c r="E51" s="468"/>
      <c r="F51" s="468"/>
      <c r="G51" s="468"/>
      <c r="H51" s="468"/>
      <c r="I51" s="468"/>
      <c r="J51" s="468"/>
      <c r="K51" s="468"/>
      <c r="L51" s="468"/>
      <c r="M51" s="468"/>
      <c r="N51" s="341"/>
      <c r="O51" s="341"/>
      <c r="P51" s="341"/>
      <c r="Q51" s="341"/>
      <c r="R51" s="345"/>
      <c r="S51" s="344"/>
      <c r="T51" s="344"/>
      <c r="U51" s="344"/>
      <c r="V51" s="344"/>
      <c r="W51" s="344"/>
      <c r="X51" s="344"/>
      <c r="Y51" s="344"/>
      <c r="Z51" s="344"/>
      <c r="AA51" s="344"/>
      <c r="AB51" s="343"/>
      <c r="AC51" s="343"/>
      <c r="AD51" s="343"/>
    </row>
    <row r="52" spans="1:30" s="342" customFormat="1">
      <c r="A52" s="468"/>
      <c r="B52" s="468"/>
      <c r="C52" s="468"/>
      <c r="D52" s="468"/>
      <c r="E52" s="468"/>
      <c r="F52" s="468"/>
      <c r="G52" s="468"/>
      <c r="H52" s="468"/>
      <c r="I52" s="468"/>
      <c r="J52" s="468"/>
      <c r="K52" s="468"/>
      <c r="L52" s="468"/>
      <c r="M52" s="468"/>
      <c r="N52" s="341"/>
      <c r="O52" s="341"/>
      <c r="P52" s="341"/>
      <c r="Q52" s="341"/>
      <c r="R52" s="345"/>
      <c r="S52" s="344"/>
      <c r="T52" s="344"/>
      <c r="U52" s="344"/>
      <c r="V52" s="344"/>
      <c r="W52" s="344"/>
      <c r="X52" s="344"/>
      <c r="Y52" s="344"/>
      <c r="Z52" s="344"/>
      <c r="AA52" s="344"/>
      <c r="AB52" s="343"/>
      <c r="AC52" s="343"/>
      <c r="AD52" s="343"/>
    </row>
    <row r="53" spans="1:30" s="342" customFormat="1">
      <c r="A53" s="468"/>
      <c r="B53" s="468"/>
      <c r="C53" s="468"/>
      <c r="D53" s="468"/>
      <c r="E53" s="468"/>
      <c r="F53" s="468"/>
      <c r="G53" s="468"/>
      <c r="H53" s="468"/>
      <c r="I53" s="468"/>
      <c r="J53" s="468"/>
      <c r="K53" s="468"/>
      <c r="L53" s="468"/>
      <c r="M53" s="468"/>
      <c r="N53" s="341"/>
      <c r="O53" s="341"/>
      <c r="P53" s="341"/>
      <c r="Q53" s="341"/>
      <c r="R53" s="345"/>
      <c r="S53" s="344"/>
      <c r="T53" s="344"/>
      <c r="U53" s="344"/>
      <c r="V53" s="344"/>
      <c r="W53" s="344"/>
      <c r="X53" s="344"/>
      <c r="Y53" s="344"/>
      <c r="Z53" s="344"/>
      <c r="AA53" s="344"/>
      <c r="AB53" s="343"/>
      <c r="AC53" s="343"/>
      <c r="AD53" s="343"/>
    </row>
    <row r="54" spans="1:30"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4"/>
      <c r="W54" s="344"/>
      <c r="X54" s="344"/>
      <c r="Y54" s="344"/>
      <c r="Z54" s="344"/>
      <c r="AA54" s="344"/>
      <c r="AB54" s="343"/>
      <c r="AC54" s="343"/>
      <c r="AD54" s="343"/>
    </row>
    <row r="55" spans="1:30"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4"/>
      <c r="W55" s="344"/>
      <c r="X55" s="344"/>
      <c r="Y55" s="344"/>
      <c r="Z55" s="344"/>
      <c r="AA55" s="344"/>
      <c r="AB55" s="343"/>
      <c r="AC55" s="343"/>
      <c r="AD55" s="343"/>
    </row>
    <row r="56" spans="1:30"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4"/>
      <c r="W56" s="344"/>
      <c r="X56" s="344"/>
      <c r="Y56" s="344"/>
      <c r="Z56" s="344"/>
      <c r="AA56" s="344"/>
      <c r="AB56" s="343"/>
      <c r="AC56" s="343"/>
      <c r="AD56" s="343"/>
    </row>
    <row r="57" spans="1:30" s="342" customFormat="1">
      <c r="A57" s="468"/>
      <c r="B57" s="468"/>
      <c r="C57" s="468"/>
      <c r="D57" s="468"/>
      <c r="E57" s="468"/>
      <c r="F57" s="468"/>
      <c r="G57" s="468"/>
      <c r="H57" s="468"/>
      <c r="I57" s="468"/>
      <c r="J57" s="468"/>
      <c r="K57" s="468"/>
      <c r="L57" s="468"/>
      <c r="M57" s="468"/>
      <c r="N57" s="341"/>
      <c r="O57" s="341"/>
      <c r="P57" s="341"/>
      <c r="Q57" s="341"/>
      <c r="R57" s="345"/>
      <c r="S57" s="344"/>
      <c r="T57" s="344"/>
      <c r="U57" s="344"/>
      <c r="V57" s="344"/>
      <c r="W57" s="344"/>
      <c r="X57" s="344"/>
      <c r="Y57" s="344"/>
      <c r="Z57" s="344"/>
      <c r="AA57" s="344"/>
      <c r="AB57" s="343"/>
      <c r="AC57" s="343"/>
      <c r="AD57" s="343"/>
    </row>
    <row r="58" spans="1:30" s="342" customFormat="1">
      <c r="A58" s="468"/>
      <c r="B58" s="468"/>
      <c r="C58" s="468"/>
      <c r="D58" s="468"/>
      <c r="E58" s="468"/>
      <c r="F58" s="468"/>
      <c r="G58" s="468"/>
      <c r="H58" s="468"/>
      <c r="I58" s="468"/>
      <c r="J58" s="468"/>
      <c r="K58" s="468"/>
      <c r="L58" s="468"/>
      <c r="M58" s="468"/>
      <c r="N58" s="341"/>
      <c r="O58" s="341"/>
      <c r="P58" s="341"/>
      <c r="Q58" s="341"/>
      <c r="R58" s="345"/>
      <c r="S58" s="344"/>
      <c r="T58" s="344"/>
      <c r="U58" s="344"/>
      <c r="V58" s="344"/>
      <c r="W58" s="344"/>
      <c r="X58" s="344"/>
      <c r="Y58" s="344"/>
      <c r="Z58" s="344"/>
      <c r="AA58" s="344"/>
      <c r="AB58" s="343"/>
      <c r="AC58" s="343"/>
      <c r="AD58" s="343"/>
    </row>
    <row r="59" spans="1:30" s="342" customFormat="1">
      <c r="A59" s="468"/>
      <c r="B59" s="468"/>
      <c r="C59" s="468"/>
      <c r="D59" s="468"/>
      <c r="E59" s="468"/>
      <c r="F59" s="468"/>
      <c r="G59" s="468"/>
      <c r="H59" s="468"/>
      <c r="I59" s="468"/>
      <c r="J59" s="468"/>
      <c r="K59" s="468"/>
      <c r="L59" s="468"/>
      <c r="M59" s="468"/>
      <c r="N59" s="341"/>
      <c r="O59" s="341"/>
      <c r="P59" s="341"/>
      <c r="Q59" s="341"/>
      <c r="R59" s="345"/>
      <c r="S59" s="344"/>
      <c r="T59" s="344"/>
      <c r="U59" s="344"/>
      <c r="V59" s="344"/>
      <c r="W59" s="344"/>
      <c r="X59" s="344"/>
      <c r="Y59" s="344"/>
      <c r="Z59" s="344"/>
      <c r="AA59" s="344"/>
      <c r="AB59" s="343"/>
      <c r="AC59" s="343"/>
      <c r="AD59" s="343"/>
    </row>
  </sheetData>
  <mergeCells count="29">
    <mergeCell ref="H30:H31"/>
    <mergeCell ref="I30:I31"/>
    <mergeCell ref="J30:J32"/>
    <mergeCell ref="K30:K32"/>
    <mergeCell ref="L30:L32"/>
    <mergeCell ref="A30:A32"/>
    <mergeCell ref="B30:D30"/>
    <mergeCell ref="E30:E31"/>
    <mergeCell ref="F30:F31"/>
    <mergeCell ref="G30:G31"/>
    <mergeCell ref="B31:B32"/>
    <mergeCell ref="C31:C32"/>
    <mergeCell ref="D31:D32"/>
    <mergeCell ref="A2:L2"/>
    <mergeCell ref="A3:L3"/>
    <mergeCell ref="A4:L4"/>
    <mergeCell ref="A7:A9"/>
    <mergeCell ref="B7:D7"/>
    <mergeCell ref="E7:E8"/>
    <mergeCell ref="F7:F8"/>
    <mergeCell ref="G7:G8"/>
    <mergeCell ref="H7:H8"/>
    <mergeCell ref="I7:I8"/>
    <mergeCell ref="J7:J9"/>
    <mergeCell ref="K7:K9"/>
    <mergeCell ref="L7:L9"/>
    <mergeCell ref="B8:B9"/>
    <mergeCell ref="C8:C9"/>
    <mergeCell ref="D8:D9"/>
  </mergeCells>
  <printOptions horizontalCentered="1"/>
  <pageMargins left="0.16" right="0.19" top="0.24" bottom="0.28000000000000003" header="0" footer="0.25"/>
  <pageSetup paperSize="9" scale="92" orientation="landscape" horizont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rightToLeft="1" view="pageBreakPreview" topLeftCell="A13" zoomScale="115" zoomScaleNormal="75" zoomScaleSheetLayoutView="115" workbookViewId="0">
      <selection activeCell="F53" sqref="F53"/>
    </sheetView>
  </sheetViews>
  <sheetFormatPr defaultRowHeight="22.5"/>
  <cols>
    <col min="1" max="1" width="20.7109375" style="468" customWidth="1"/>
    <col min="2" max="8" width="14.140625" style="468" customWidth="1"/>
    <col min="9" max="9" width="21.7109375" style="468" customWidth="1"/>
    <col min="10" max="10" width="9.140625" style="468"/>
    <col min="11" max="11" width="13.5703125" style="468" bestFit="1" customWidth="1"/>
    <col min="12" max="13" width="9.140625" style="468"/>
    <col min="14" max="17" width="9.140625" style="341"/>
    <col min="18" max="18" width="9.140625" style="340"/>
    <col min="19" max="27" width="9.140625" style="339"/>
    <col min="28" max="30" width="9.140625" style="338"/>
    <col min="31" max="16384" width="9.140625" style="337"/>
  </cols>
  <sheetData>
    <row r="1" spans="1:30" s="433" customFormat="1" ht="53.25" customHeight="1">
      <c r="A1" s="468"/>
      <c r="B1" s="468"/>
      <c r="C1" s="468"/>
      <c r="D1" s="468"/>
      <c r="E1" s="468"/>
      <c r="F1" s="468"/>
      <c r="G1" s="468"/>
      <c r="H1" s="468"/>
      <c r="I1" s="468"/>
      <c r="J1" s="468"/>
      <c r="K1" s="468"/>
      <c r="L1" s="468"/>
      <c r="M1" s="468"/>
      <c r="N1" s="341"/>
      <c r="O1" s="341"/>
      <c r="P1" s="341"/>
      <c r="Q1" s="341"/>
      <c r="R1" s="436"/>
      <c r="S1" s="435"/>
      <c r="T1" s="435"/>
      <c r="U1" s="435"/>
      <c r="V1" s="435"/>
      <c r="W1" s="435"/>
      <c r="X1" s="435"/>
      <c r="Y1" s="435"/>
      <c r="Z1" s="435"/>
      <c r="AA1" s="435"/>
      <c r="AB1" s="434"/>
      <c r="AC1" s="434"/>
      <c r="AD1" s="434"/>
    </row>
    <row r="2" spans="1:30" s="407" customFormat="1" ht="24.75" customHeight="1">
      <c r="A2" s="519" t="s">
        <v>442</v>
      </c>
      <c r="B2" s="519"/>
      <c r="C2" s="519"/>
      <c r="D2" s="519"/>
      <c r="E2" s="519"/>
      <c r="F2" s="519"/>
      <c r="G2" s="519"/>
      <c r="H2" s="519"/>
      <c r="I2" s="519"/>
      <c r="J2" s="284"/>
      <c r="K2" s="284"/>
      <c r="L2" s="284"/>
      <c r="M2" s="284"/>
      <c r="N2" s="405"/>
      <c r="O2" s="405"/>
      <c r="P2" s="405"/>
      <c r="Q2" s="405"/>
      <c r="R2" s="404"/>
      <c r="S2" s="403"/>
      <c r="T2" s="403"/>
      <c r="U2" s="403"/>
      <c r="V2" s="403"/>
      <c r="W2" s="403"/>
      <c r="X2" s="403"/>
      <c r="Y2" s="403"/>
      <c r="Z2" s="403"/>
      <c r="AA2" s="403"/>
    </row>
    <row r="3" spans="1:30" s="402" customFormat="1" ht="20.25" customHeight="1">
      <c r="A3" s="519" t="s">
        <v>441</v>
      </c>
      <c r="B3" s="519"/>
      <c r="C3" s="519"/>
      <c r="D3" s="519"/>
      <c r="E3" s="519"/>
      <c r="F3" s="519"/>
      <c r="G3" s="519"/>
      <c r="H3" s="519"/>
      <c r="I3" s="519"/>
      <c r="J3" s="284"/>
      <c r="K3" s="284"/>
      <c r="L3" s="284"/>
      <c r="M3" s="284"/>
      <c r="N3" s="405"/>
      <c r="O3" s="405"/>
      <c r="P3" s="405"/>
      <c r="Q3" s="405"/>
      <c r="R3" s="404"/>
      <c r="S3" s="403"/>
      <c r="T3" s="403"/>
      <c r="U3" s="403"/>
      <c r="V3" s="403"/>
      <c r="W3" s="403"/>
      <c r="X3" s="403"/>
      <c r="Y3" s="403"/>
      <c r="Z3" s="403"/>
      <c r="AA3" s="403"/>
    </row>
    <row r="4" spans="1:30" s="430" customFormat="1" ht="16.5" customHeight="1">
      <c r="A4" s="625" t="s">
        <v>417</v>
      </c>
      <c r="B4" s="610"/>
      <c r="C4" s="610"/>
      <c r="D4" s="610"/>
      <c r="E4" s="610"/>
      <c r="F4" s="610"/>
      <c r="G4" s="610"/>
      <c r="H4" s="610"/>
      <c r="I4" s="610"/>
      <c r="J4" s="284"/>
      <c r="K4" s="284"/>
      <c r="L4" s="284"/>
      <c r="M4" s="284"/>
      <c r="N4" s="405"/>
      <c r="O4" s="405"/>
      <c r="P4" s="405"/>
      <c r="Q4" s="405"/>
      <c r="R4" s="432"/>
      <c r="S4" s="431"/>
      <c r="T4" s="431"/>
      <c r="U4" s="431"/>
      <c r="V4" s="431"/>
      <c r="W4" s="431"/>
      <c r="X4" s="431"/>
      <c r="Y4" s="431"/>
      <c r="Z4" s="431"/>
      <c r="AA4" s="431"/>
    </row>
    <row r="5" spans="1:30" s="422" customFormat="1" ht="12" customHeight="1">
      <c r="A5" s="641"/>
      <c r="B5" s="590"/>
      <c r="C5" s="590"/>
      <c r="D5" s="590"/>
      <c r="E5" s="590"/>
      <c r="F5" s="590"/>
      <c r="G5" s="590"/>
      <c r="H5" s="590"/>
      <c r="I5" s="590"/>
      <c r="J5" s="284"/>
      <c r="K5" s="284"/>
      <c r="L5" s="284"/>
      <c r="M5" s="284"/>
      <c r="N5" s="376"/>
      <c r="O5" s="376"/>
      <c r="P5" s="376"/>
      <c r="Q5" s="376"/>
      <c r="R5" s="375"/>
      <c r="S5" s="374"/>
      <c r="T5" s="374"/>
      <c r="U5" s="374"/>
      <c r="V5" s="374"/>
      <c r="W5" s="374"/>
      <c r="X5" s="374"/>
      <c r="Y5" s="374"/>
      <c r="Z5" s="374"/>
      <c r="AA5" s="374"/>
      <c r="AB5" s="423"/>
      <c r="AC5" s="423"/>
      <c r="AD5" s="423"/>
    </row>
    <row r="6" spans="1:30" s="366" customFormat="1" ht="20.25" customHeight="1">
      <c r="A6" s="865" t="s">
        <v>706</v>
      </c>
      <c r="B6" s="865"/>
      <c r="C6" s="609"/>
      <c r="D6" s="468"/>
      <c r="E6" s="468"/>
      <c r="F6" s="468"/>
      <c r="G6" s="468"/>
      <c r="H6" s="468"/>
      <c r="I6" s="468"/>
      <c r="J6" s="468"/>
      <c r="K6" s="468"/>
      <c r="L6" s="468"/>
      <c r="M6" s="468"/>
      <c r="N6" s="341"/>
      <c r="O6" s="341"/>
      <c r="P6" s="341"/>
      <c r="Q6" s="341"/>
      <c r="R6" s="345"/>
      <c r="S6" s="344"/>
      <c r="T6" s="344"/>
      <c r="U6" s="344"/>
      <c r="V6" s="344"/>
      <c r="W6" s="344"/>
      <c r="X6" s="344"/>
      <c r="Y6" s="344"/>
      <c r="Z6" s="344"/>
      <c r="AA6" s="344"/>
      <c r="AB6" s="347"/>
      <c r="AC6" s="347"/>
      <c r="AD6" s="347"/>
    </row>
    <row r="7" spans="1:30" s="399" customFormat="1" ht="39" customHeight="1">
      <c r="A7" s="841" t="s">
        <v>300</v>
      </c>
      <c r="B7" s="671" t="s">
        <v>440</v>
      </c>
      <c r="C7" s="671" t="s">
        <v>439</v>
      </c>
      <c r="D7" s="671" t="s">
        <v>438</v>
      </c>
      <c r="E7" s="671" t="s">
        <v>437</v>
      </c>
      <c r="F7" s="671" t="s">
        <v>436</v>
      </c>
      <c r="G7" s="671" t="s">
        <v>435</v>
      </c>
      <c r="H7" s="671" t="s">
        <v>434</v>
      </c>
      <c r="I7" s="850" t="s">
        <v>78</v>
      </c>
      <c r="J7" s="590"/>
      <c r="K7" s="590"/>
      <c r="L7" s="590"/>
      <c r="M7" s="590"/>
      <c r="N7" s="263"/>
      <c r="O7" s="263"/>
      <c r="P7" s="263"/>
      <c r="Q7" s="263"/>
      <c r="R7" s="365"/>
      <c r="S7" s="364"/>
      <c r="T7" s="364"/>
      <c r="U7" s="364"/>
      <c r="V7" s="364"/>
      <c r="W7" s="364"/>
      <c r="X7" s="364"/>
      <c r="Y7" s="364"/>
      <c r="Z7" s="364"/>
      <c r="AA7" s="364"/>
      <c r="AB7" s="363"/>
      <c r="AC7" s="363"/>
      <c r="AD7" s="363"/>
    </row>
    <row r="8" spans="1:30" s="399" customFormat="1" ht="37.5" customHeight="1">
      <c r="A8" s="843"/>
      <c r="B8" s="569" t="s">
        <v>433</v>
      </c>
      <c r="C8" s="569" t="s">
        <v>432</v>
      </c>
      <c r="D8" s="569" t="s">
        <v>431</v>
      </c>
      <c r="E8" s="569" t="s">
        <v>430</v>
      </c>
      <c r="F8" s="569" t="s">
        <v>429</v>
      </c>
      <c r="G8" s="569" t="s">
        <v>428</v>
      </c>
      <c r="H8" s="569" t="s">
        <v>427</v>
      </c>
      <c r="I8" s="852"/>
      <c r="J8" s="590"/>
      <c r="K8" s="590"/>
      <c r="L8" s="590"/>
      <c r="M8" s="590"/>
      <c r="N8" s="263"/>
      <c r="O8" s="263"/>
      <c r="P8" s="263"/>
      <c r="Q8" s="263"/>
      <c r="R8" s="365"/>
      <c r="S8" s="364"/>
      <c r="T8" s="364"/>
      <c r="U8" s="364"/>
      <c r="V8" s="364"/>
      <c r="W8" s="364"/>
      <c r="X8" s="364"/>
      <c r="Y8" s="364"/>
      <c r="Z8" s="364"/>
      <c r="AA8" s="364"/>
      <c r="AB8" s="363"/>
      <c r="AC8" s="363"/>
      <c r="AD8" s="363"/>
    </row>
    <row r="9" spans="1:30" s="373" customFormat="1" ht="32.25" customHeight="1">
      <c r="A9" s="521" t="s">
        <v>426</v>
      </c>
      <c r="B9" s="559"/>
      <c r="C9" s="559"/>
      <c r="D9" s="559"/>
      <c r="E9" s="560"/>
      <c r="F9" s="561"/>
      <c r="G9" s="560"/>
      <c r="H9" s="560"/>
      <c r="I9" s="523" t="s">
        <v>338</v>
      </c>
      <c r="J9" s="284"/>
      <c r="K9" s="284"/>
      <c r="L9" s="284"/>
      <c r="M9" s="284"/>
      <c r="N9" s="376"/>
      <c r="O9" s="376"/>
      <c r="P9" s="376"/>
      <c r="Q9" s="376"/>
      <c r="R9" s="375"/>
      <c r="S9" s="374"/>
      <c r="T9" s="374"/>
      <c r="U9" s="374"/>
      <c r="V9" s="374"/>
      <c r="W9" s="374"/>
      <c r="X9" s="374"/>
      <c r="Y9" s="374"/>
      <c r="Z9" s="374"/>
      <c r="AA9" s="374"/>
      <c r="AB9" s="423"/>
      <c r="AC9" s="423"/>
      <c r="AD9" s="423"/>
    </row>
    <row r="10" spans="1:30" s="346" customFormat="1" ht="32.25" customHeight="1">
      <c r="A10" s="483" t="s">
        <v>337</v>
      </c>
      <c r="B10" s="484">
        <v>154</v>
      </c>
      <c r="C10" s="484">
        <v>5576</v>
      </c>
      <c r="D10" s="484">
        <v>20231</v>
      </c>
      <c r="E10" s="465">
        <v>4</v>
      </c>
      <c r="F10" s="465">
        <v>36</v>
      </c>
      <c r="G10" s="465">
        <v>1.5</v>
      </c>
      <c r="H10" s="465">
        <v>0.7</v>
      </c>
      <c r="I10" s="485" t="s">
        <v>336</v>
      </c>
      <c r="J10" s="468"/>
      <c r="K10" s="468"/>
      <c r="L10" s="468"/>
      <c r="M10" s="468"/>
      <c r="N10" s="341"/>
      <c r="O10" s="341"/>
      <c r="P10" s="341"/>
      <c r="Q10" s="341"/>
      <c r="R10" s="345"/>
      <c r="S10" s="344"/>
      <c r="T10" s="344"/>
      <c r="U10" s="344"/>
      <c r="V10" s="344"/>
      <c r="W10" s="344"/>
      <c r="X10" s="344"/>
      <c r="Y10" s="344"/>
      <c r="Z10" s="344"/>
      <c r="AA10" s="344"/>
      <c r="AB10" s="347"/>
      <c r="AC10" s="347"/>
      <c r="AD10" s="347"/>
    </row>
    <row r="11" spans="1:30" s="346" customFormat="1" ht="32.25" customHeight="1">
      <c r="A11" s="480" t="s">
        <v>335</v>
      </c>
      <c r="B11" s="481">
        <v>80</v>
      </c>
      <c r="C11" s="481">
        <v>639</v>
      </c>
      <c r="D11" s="481">
        <v>25727</v>
      </c>
      <c r="E11" s="562">
        <v>40</v>
      </c>
      <c r="F11" s="562">
        <v>88</v>
      </c>
      <c r="G11" s="562">
        <v>3.5</v>
      </c>
      <c r="H11" s="562">
        <v>1.2</v>
      </c>
      <c r="I11" s="482" t="s">
        <v>334</v>
      </c>
      <c r="J11" s="468"/>
      <c r="K11" s="468"/>
      <c r="L11" s="468"/>
      <c r="M11" s="468"/>
      <c r="N11" s="341"/>
      <c r="O11" s="341"/>
      <c r="P11" s="341"/>
      <c r="Q11" s="341"/>
      <c r="R11" s="345"/>
      <c r="S11" s="344"/>
      <c r="T11" s="344"/>
      <c r="U11" s="344"/>
      <c r="V11" s="344"/>
      <c r="W11" s="344"/>
      <c r="X11" s="344"/>
      <c r="Y11" s="344"/>
      <c r="Z11" s="344"/>
      <c r="AA11" s="344"/>
      <c r="AB11" s="347"/>
      <c r="AC11" s="347"/>
      <c r="AD11" s="347"/>
    </row>
    <row r="12" spans="1:30" s="423" customFormat="1" ht="32.25" customHeight="1">
      <c r="A12" s="527" t="s">
        <v>425</v>
      </c>
      <c r="B12" s="563"/>
      <c r="C12" s="563"/>
      <c r="D12" s="563"/>
      <c r="E12" s="564"/>
      <c r="F12" s="564"/>
      <c r="G12" s="564"/>
      <c r="H12" s="564"/>
      <c r="I12" s="529" t="s">
        <v>323</v>
      </c>
      <c r="J12" s="642"/>
      <c r="K12" s="642"/>
      <c r="L12" s="642"/>
      <c r="M12" s="642"/>
      <c r="N12" s="429"/>
      <c r="O12" s="376"/>
      <c r="P12" s="376"/>
      <c r="Q12" s="376"/>
      <c r="R12" s="375"/>
      <c r="S12" s="374"/>
      <c r="T12" s="374"/>
      <c r="U12" s="374"/>
      <c r="V12" s="374"/>
      <c r="W12" s="374"/>
      <c r="X12" s="374"/>
      <c r="Y12" s="374"/>
      <c r="Z12" s="374"/>
      <c r="AA12" s="374"/>
    </row>
    <row r="13" spans="1:30" s="346" customFormat="1" ht="32.25" customHeight="1">
      <c r="A13" s="480" t="s">
        <v>322</v>
      </c>
      <c r="B13" s="486">
        <v>779</v>
      </c>
      <c r="C13" s="481">
        <v>18646</v>
      </c>
      <c r="D13" s="481">
        <v>187678</v>
      </c>
      <c r="E13" s="562">
        <v>10.1</v>
      </c>
      <c r="F13" s="562">
        <v>82.1</v>
      </c>
      <c r="G13" s="562">
        <v>1.4</v>
      </c>
      <c r="H13" s="562">
        <v>0.4</v>
      </c>
      <c r="I13" s="482" t="s">
        <v>321</v>
      </c>
      <c r="J13" s="468"/>
      <c r="K13" s="468"/>
      <c r="L13" s="468"/>
      <c r="M13" s="468"/>
      <c r="N13" s="341"/>
      <c r="O13" s="341"/>
      <c r="P13" s="341"/>
      <c r="Q13" s="341"/>
      <c r="R13" s="345"/>
      <c r="S13" s="344"/>
      <c r="T13" s="344"/>
      <c r="U13" s="344"/>
      <c r="V13" s="344"/>
      <c r="W13" s="344"/>
      <c r="X13" s="344"/>
      <c r="Y13" s="344"/>
      <c r="Z13" s="344"/>
      <c r="AA13" s="344"/>
      <c r="AB13" s="347"/>
      <c r="AC13" s="347"/>
      <c r="AD13" s="347"/>
    </row>
    <row r="14" spans="1:30" s="346" customFormat="1" ht="32.25" customHeight="1">
      <c r="A14" s="483" t="s">
        <v>320</v>
      </c>
      <c r="B14" s="484">
        <v>678</v>
      </c>
      <c r="C14" s="484">
        <v>31116</v>
      </c>
      <c r="D14" s="484">
        <v>136797</v>
      </c>
      <c r="E14" s="465">
        <v>4.4000000000000004</v>
      </c>
      <c r="F14" s="465">
        <v>86.9</v>
      </c>
      <c r="G14" s="465">
        <v>1.1000000000000001</v>
      </c>
      <c r="H14" s="465">
        <v>0.3</v>
      </c>
      <c r="I14" s="485" t="s">
        <v>319</v>
      </c>
      <c r="J14" s="468"/>
      <c r="K14" s="468"/>
      <c r="L14" s="468"/>
      <c r="M14" s="468"/>
      <c r="N14" s="341"/>
      <c r="O14" s="341"/>
      <c r="P14" s="341"/>
      <c r="Q14" s="341"/>
      <c r="R14" s="345"/>
      <c r="S14" s="344"/>
      <c r="T14" s="344"/>
      <c r="U14" s="344"/>
      <c r="V14" s="344"/>
      <c r="W14" s="344"/>
      <c r="X14" s="344"/>
      <c r="Y14" s="344"/>
      <c r="Z14" s="344"/>
      <c r="AA14" s="344"/>
      <c r="AB14" s="347"/>
      <c r="AC14" s="347"/>
      <c r="AD14" s="347"/>
    </row>
    <row r="15" spans="1:30" s="346" customFormat="1" ht="32.25" customHeight="1">
      <c r="A15" s="480" t="s">
        <v>318</v>
      </c>
      <c r="B15" s="486">
        <v>468</v>
      </c>
      <c r="C15" s="481">
        <v>28668</v>
      </c>
      <c r="D15" s="481">
        <v>71171</v>
      </c>
      <c r="E15" s="562">
        <v>2.5</v>
      </c>
      <c r="F15" s="562">
        <v>59.1</v>
      </c>
      <c r="G15" s="562">
        <v>2</v>
      </c>
      <c r="H15" s="562">
        <v>0.4</v>
      </c>
      <c r="I15" s="482" t="s">
        <v>317</v>
      </c>
      <c r="J15" s="468"/>
      <c r="K15" s="468"/>
      <c r="L15" s="468"/>
      <c r="M15" s="468"/>
      <c r="N15" s="341"/>
      <c r="O15" s="341"/>
      <c r="P15" s="341"/>
      <c r="Q15" s="341"/>
      <c r="R15" s="345"/>
      <c r="S15" s="344"/>
      <c r="T15" s="344"/>
      <c r="U15" s="344"/>
      <c r="V15" s="344"/>
      <c r="W15" s="344"/>
      <c r="X15" s="344"/>
      <c r="Y15" s="344"/>
      <c r="Z15" s="344"/>
      <c r="AA15" s="344"/>
      <c r="AB15" s="347"/>
      <c r="AC15" s="347"/>
      <c r="AD15" s="347"/>
    </row>
    <row r="16" spans="1:30" s="346" customFormat="1" ht="32.25" customHeight="1">
      <c r="A16" s="565" t="s">
        <v>316</v>
      </c>
      <c r="B16" s="566">
        <v>118</v>
      </c>
      <c r="C16" s="566">
        <v>3364</v>
      </c>
      <c r="D16" s="566">
        <v>11357</v>
      </c>
      <c r="E16" s="567">
        <v>3.4</v>
      </c>
      <c r="F16" s="567">
        <v>51.9</v>
      </c>
      <c r="G16" s="567">
        <v>0.6</v>
      </c>
      <c r="H16" s="567">
        <v>0.2</v>
      </c>
      <c r="I16" s="568" t="s">
        <v>315</v>
      </c>
      <c r="J16" s="468"/>
      <c r="K16" s="468"/>
      <c r="L16" s="468"/>
      <c r="M16" s="468"/>
      <c r="N16" s="341"/>
      <c r="O16" s="341"/>
      <c r="P16" s="341"/>
      <c r="Q16" s="341"/>
      <c r="R16" s="345"/>
      <c r="S16" s="344"/>
      <c r="T16" s="344"/>
      <c r="U16" s="344"/>
      <c r="V16" s="344"/>
      <c r="W16" s="344"/>
      <c r="X16" s="344"/>
      <c r="Y16" s="344"/>
      <c r="Z16" s="344"/>
      <c r="AA16" s="344"/>
      <c r="AB16" s="347"/>
      <c r="AC16" s="347"/>
      <c r="AD16" s="347"/>
    </row>
    <row r="17" spans="1:30" s="346" customFormat="1" ht="4.5" customHeight="1">
      <c r="A17" s="468"/>
      <c r="B17" s="468"/>
      <c r="C17" s="468"/>
      <c r="D17" s="468"/>
      <c r="E17" s="468"/>
      <c r="F17" s="468"/>
      <c r="G17" s="468"/>
      <c r="H17" s="468"/>
      <c r="I17" s="468"/>
      <c r="J17" s="468"/>
      <c r="K17" s="468"/>
      <c r="L17" s="468"/>
      <c r="M17" s="468"/>
      <c r="N17" s="341"/>
      <c r="O17" s="341"/>
      <c r="P17" s="341"/>
      <c r="Q17" s="341"/>
      <c r="R17" s="345"/>
      <c r="S17" s="344"/>
      <c r="T17" s="344"/>
      <c r="U17" s="344"/>
      <c r="V17" s="344"/>
      <c r="W17" s="344"/>
      <c r="X17" s="344"/>
      <c r="Y17" s="344"/>
      <c r="Z17" s="344"/>
      <c r="AA17" s="344"/>
      <c r="AB17" s="347"/>
      <c r="AC17" s="347"/>
      <c r="AD17" s="347"/>
    </row>
    <row r="18" spans="1:30" s="347" customFormat="1" ht="16.5">
      <c r="A18" s="866" t="s">
        <v>424</v>
      </c>
      <c r="B18" s="866"/>
      <c r="C18" s="866"/>
      <c r="D18" s="498"/>
      <c r="E18" s="498"/>
      <c r="F18" s="498"/>
      <c r="G18" s="867" t="s">
        <v>423</v>
      </c>
      <c r="H18" s="867"/>
      <c r="I18" s="867"/>
      <c r="J18" s="498"/>
      <c r="K18" s="498"/>
      <c r="L18" s="498"/>
      <c r="M18" s="498"/>
      <c r="N18" s="350"/>
      <c r="O18" s="350"/>
      <c r="P18" s="350"/>
      <c r="Q18" s="350"/>
      <c r="R18" s="349"/>
      <c r="S18" s="348"/>
      <c r="T18" s="348"/>
      <c r="U18" s="348"/>
      <c r="V18" s="348"/>
      <c r="W18" s="348"/>
      <c r="X18" s="348"/>
      <c r="Y18" s="348"/>
      <c r="Z18" s="348"/>
      <c r="AA18" s="348"/>
    </row>
    <row r="19" spans="1:30" s="347" customFormat="1" ht="15.75" customHeight="1">
      <c r="A19" s="866" t="s">
        <v>422</v>
      </c>
      <c r="B19" s="866"/>
      <c r="C19" s="866"/>
      <c r="D19" s="498"/>
      <c r="E19" s="498"/>
      <c r="F19" s="498"/>
      <c r="G19" s="498"/>
      <c r="H19" s="498"/>
      <c r="I19" s="498" t="s">
        <v>421</v>
      </c>
      <c r="J19" s="498"/>
      <c r="K19" s="498"/>
      <c r="L19" s="498"/>
      <c r="M19" s="498"/>
      <c r="N19" s="350"/>
      <c r="O19" s="350"/>
      <c r="P19" s="350"/>
      <c r="Q19" s="350"/>
      <c r="R19" s="349"/>
      <c r="S19" s="348"/>
      <c r="T19" s="348"/>
      <c r="U19" s="348"/>
      <c r="V19" s="348"/>
      <c r="W19" s="348"/>
      <c r="X19" s="348"/>
      <c r="Y19" s="348"/>
      <c r="Z19" s="348"/>
      <c r="AA19" s="348"/>
    </row>
    <row r="20" spans="1:30" s="347" customFormat="1" ht="27.75" customHeight="1">
      <c r="A20" s="672" t="s">
        <v>476</v>
      </c>
      <c r="B20" s="672"/>
      <c r="C20" s="672"/>
      <c r="D20" s="498"/>
      <c r="E20" s="498"/>
      <c r="F20" s="498"/>
      <c r="G20" s="498"/>
      <c r="H20" s="867" t="s">
        <v>489</v>
      </c>
      <c r="I20" s="867"/>
      <c r="J20" s="498"/>
      <c r="K20" s="498"/>
      <c r="L20" s="498"/>
      <c r="M20" s="498"/>
      <c r="N20" s="350"/>
      <c r="O20" s="350"/>
      <c r="P20" s="350"/>
      <c r="Q20" s="350"/>
      <c r="R20" s="349"/>
      <c r="S20" s="348"/>
      <c r="T20" s="348"/>
      <c r="U20" s="348"/>
      <c r="V20" s="348"/>
      <c r="W20" s="348"/>
      <c r="X20" s="348"/>
      <c r="Y20" s="348"/>
      <c r="Z20" s="348"/>
      <c r="AA20" s="348"/>
    </row>
    <row r="21" spans="1:30" s="426" customFormat="1" ht="6.75" customHeight="1">
      <c r="A21" s="468"/>
      <c r="B21" s="468"/>
      <c r="C21" s="468"/>
      <c r="D21" s="468"/>
      <c r="E21" s="468"/>
      <c r="F21" s="468"/>
      <c r="G21" s="468"/>
      <c r="H21" s="607"/>
      <c r="I21" s="607"/>
      <c r="J21" s="468"/>
      <c r="K21" s="468"/>
      <c r="L21" s="468"/>
      <c r="M21" s="468"/>
      <c r="N21" s="341"/>
      <c r="O21" s="341"/>
      <c r="P21" s="341"/>
      <c r="Q21" s="341"/>
      <c r="R21" s="345"/>
      <c r="S21" s="344"/>
      <c r="T21" s="344"/>
      <c r="U21" s="344"/>
      <c r="V21" s="344"/>
      <c r="W21" s="344"/>
      <c r="X21" s="344"/>
      <c r="Y21" s="344"/>
      <c r="Z21" s="344"/>
      <c r="AA21" s="344"/>
    </row>
    <row r="22" spans="1:30" s="426" customFormat="1">
      <c r="A22" s="468"/>
      <c r="B22" s="468"/>
      <c r="C22" s="468"/>
      <c r="D22" s="468"/>
      <c r="E22" s="468"/>
      <c r="F22" s="468"/>
      <c r="G22" s="468"/>
      <c r="H22" s="468"/>
      <c r="I22" s="468"/>
      <c r="J22" s="468"/>
      <c r="K22" s="468"/>
      <c r="L22" s="468"/>
      <c r="M22" s="468"/>
      <c r="N22" s="341"/>
      <c r="O22" s="341"/>
      <c r="P22" s="341"/>
      <c r="Q22" s="341"/>
      <c r="R22" s="428"/>
      <c r="S22" s="427"/>
      <c r="T22" s="427"/>
      <c r="U22" s="427"/>
      <c r="V22" s="427"/>
      <c r="W22" s="427"/>
      <c r="X22" s="427"/>
      <c r="Y22" s="427"/>
      <c r="Z22" s="427"/>
      <c r="AA22" s="427"/>
    </row>
    <row r="23" spans="1:30" s="426" customFormat="1">
      <c r="A23" s="468"/>
      <c r="B23" s="468"/>
      <c r="C23" s="468"/>
      <c r="D23" s="468"/>
      <c r="E23" s="468"/>
      <c r="F23" s="468"/>
      <c r="G23" s="468"/>
      <c r="H23" s="468"/>
      <c r="I23" s="468"/>
      <c r="J23" s="468"/>
      <c r="K23" s="468"/>
      <c r="L23" s="468"/>
      <c r="M23" s="468"/>
      <c r="N23" s="341"/>
      <c r="O23" s="341"/>
      <c r="P23" s="341"/>
      <c r="Q23" s="341"/>
      <c r="R23" s="428"/>
      <c r="S23" s="427"/>
      <c r="T23" s="427"/>
      <c r="U23" s="427"/>
      <c r="V23" s="427"/>
      <c r="W23" s="427"/>
      <c r="X23" s="427"/>
      <c r="Y23" s="427"/>
      <c r="Z23" s="427"/>
      <c r="AA23" s="427"/>
    </row>
    <row r="24" spans="1:30" s="426" customFormat="1">
      <c r="A24" s="468"/>
      <c r="B24" s="468"/>
      <c r="C24" s="468"/>
      <c r="D24" s="468"/>
      <c r="E24" s="468"/>
      <c r="F24" s="468"/>
      <c r="G24" s="468"/>
      <c r="H24" s="468"/>
      <c r="I24" s="468"/>
      <c r="J24" s="468"/>
      <c r="K24" s="468"/>
      <c r="L24" s="468"/>
      <c r="M24" s="468"/>
      <c r="N24" s="341"/>
      <c r="O24" s="341"/>
      <c r="P24" s="341"/>
      <c r="Q24" s="341"/>
      <c r="R24" s="428"/>
      <c r="S24" s="427"/>
      <c r="T24" s="427"/>
      <c r="U24" s="427"/>
      <c r="V24" s="427"/>
      <c r="W24" s="427"/>
      <c r="X24" s="427"/>
      <c r="Y24" s="427"/>
      <c r="Z24" s="427"/>
      <c r="AA24" s="427"/>
    </row>
    <row r="25" spans="1:30" s="426" customFormat="1">
      <c r="A25" s="468"/>
      <c r="B25" s="468"/>
      <c r="C25" s="468"/>
      <c r="D25" s="468"/>
      <c r="E25" s="468"/>
      <c r="F25" s="468"/>
      <c r="G25" s="468"/>
      <c r="H25" s="468"/>
      <c r="I25" s="468"/>
      <c r="J25" s="468"/>
      <c r="K25" s="468"/>
      <c r="L25" s="468"/>
      <c r="M25" s="468"/>
      <c r="N25" s="341"/>
      <c r="O25" s="341"/>
      <c r="P25" s="341"/>
      <c r="Q25" s="341"/>
      <c r="R25" s="428"/>
      <c r="S25" s="427"/>
      <c r="T25" s="427"/>
      <c r="U25" s="427"/>
      <c r="V25" s="427"/>
      <c r="W25" s="427"/>
      <c r="X25" s="427"/>
      <c r="Y25" s="427"/>
      <c r="Z25" s="427"/>
      <c r="AA25" s="427"/>
    </row>
    <row r="26" spans="1:30" s="426" customFormat="1">
      <c r="A26" s="468"/>
      <c r="B26" s="468"/>
      <c r="C26" s="468"/>
      <c r="D26" s="468"/>
      <c r="E26" s="468"/>
      <c r="F26" s="468"/>
      <c r="G26" s="468"/>
      <c r="H26" s="468"/>
      <c r="I26" s="468"/>
      <c r="J26" s="468"/>
      <c r="K26" s="468"/>
      <c r="L26" s="468"/>
      <c r="M26" s="468"/>
      <c r="N26" s="341"/>
      <c r="O26" s="341"/>
      <c r="P26" s="341"/>
      <c r="Q26" s="341"/>
      <c r="R26" s="428"/>
      <c r="S26" s="427"/>
      <c r="T26" s="427"/>
      <c r="U26" s="427"/>
      <c r="V26" s="427"/>
      <c r="W26" s="427"/>
      <c r="X26" s="427"/>
      <c r="Y26" s="427"/>
      <c r="Z26" s="427"/>
      <c r="AA26" s="427"/>
    </row>
    <row r="27" spans="1:30" s="346" customFormat="1">
      <c r="A27" s="468"/>
      <c r="B27" s="468"/>
      <c r="C27" s="468"/>
      <c r="D27" s="468"/>
      <c r="E27" s="468"/>
      <c r="F27" s="468"/>
      <c r="G27" s="468"/>
      <c r="H27" s="468"/>
      <c r="I27" s="468"/>
      <c r="J27" s="468"/>
      <c r="K27" s="468"/>
      <c r="L27" s="468"/>
      <c r="M27" s="468"/>
      <c r="N27" s="341"/>
      <c r="O27" s="341"/>
      <c r="P27" s="341"/>
      <c r="Q27" s="341"/>
      <c r="R27" s="345"/>
      <c r="S27" s="344"/>
      <c r="T27" s="344"/>
      <c r="U27" s="344"/>
      <c r="V27" s="344"/>
      <c r="W27" s="344"/>
      <c r="X27" s="344"/>
      <c r="Y27" s="344"/>
      <c r="Z27" s="344"/>
      <c r="AA27" s="344"/>
      <c r="AB27" s="347"/>
      <c r="AC27" s="347"/>
      <c r="AD27" s="347"/>
    </row>
    <row r="28" spans="1:30" s="346" customFormat="1">
      <c r="A28" s="468"/>
      <c r="B28" s="468"/>
      <c r="C28" s="468"/>
      <c r="D28" s="468"/>
      <c r="E28" s="468"/>
      <c r="F28" s="468"/>
      <c r="G28" s="468"/>
      <c r="H28" s="468"/>
      <c r="I28" s="468"/>
      <c r="J28" s="468"/>
      <c r="K28" s="468"/>
      <c r="L28" s="468"/>
      <c r="M28" s="468"/>
      <c r="N28" s="341"/>
      <c r="O28" s="341"/>
      <c r="P28" s="341"/>
      <c r="Q28" s="341"/>
      <c r="R28" s="345"/>
      <c r="S28" s="344"/>
      <c r="T28" s="344"/>
      <c r="U28" s="344"/>
      <c r="V28" s="344"/>
      <c r="W28" s="344"/>
      <c r="X28" s="344"/>
      <c r="Y28" s="344"/>
      <c r="Z28" s="344"/>
      <c r="AA28" s="344"/>
      <c r="AB28" s="347"/>
      <c r="AC28" s="347"/>
      <c r="AD28" s="347"/>
    </row>
    <row r="29" spans="1:30" s="346" customFormat="1">
      <c r="A29" s="468"/>
      <c r="B29" s="468"/>
      <c r="C29" s="468"/>
      <c r="D29" s="468"/>
      <c r="E29" s="468"/>
      <c r="F29" s="468"/>
      <c r="G29" s="468"/>
      <c r="H29" s="468"/>
      <c r="I29" s="468"/>
      <c r="J29" s="468"/>
      <c r="K29" s="468"/>
      <c r="L29" s="468"/>
      <c r="M29" s="468"/>
      <c r="N29" s="341"/>
      <c r="O29" s="341"/>
      <c r="P29" s="341"/>
      <c r="Q29" s="341"/>
      <c r="R29" s="345"/>
      <c r="S29" s="344"/>
      <c r="T29" s="344"/>
      <c r="U29" s="344"/>
      <c r="V29" s="344"/>
      <c r="W29" s="344"/>
      <c r="X29" s="344"/>
      <c r="Y29" s="344"/>
      <c r="Z29" s="344"/>
      <c r="AA29" s="344"/>
      <c r="AB29" s="347"/>
      <c r="AC29" s="347"/>
      <c r="AD29" s="347"/>
    </row>
    <row r="30" spans="1:30" s="346" customFormat="1">
      <c r="A30" s="468"/>
      <c r="B30" s="468"/>
      <c r="C30" s="468"/>
      <c r="D30" s="468"/>
      <c r="E30" s="468"/>
      <c r="F30" s="468"/>
      <c r="G30" s="468"/>
      <c r="H30" s="468"/>
      <c r="I30" s="468"/>
      <c r="J30" s="468"/>
      <c r="K30" s="468"/>
      <c r="L30" s="468"/>
      <c r="M30" s="468"/>
      <c r="N30" s="341"/>
      <c r="O30" s="341"/>
      <c r="P30" s="341"/>
      <c r="Q30" s="341"/>
      <c r="R30" s="345"/>
      <c r="S30" s="344"/>
      <c r="T30" s="344"/>
      <c r="U30" s="344"/>
      <c r="V30" s="344"/>
      <c r="W30" s="344"/>
      <c r="X30" s="344"/>
      <c r="Y30" s="344"/>
      <c r="Z30" s="344"/>
      <c r="AA30" s="344"/>
      <c r="AB30" s="347"/>
      <c r="AC30" s="347"/>
      <c r="AD30" s="347"/>
    </row>
    <row r="31" spans="1:30" s="346" customFormat="1">
      <c r="A31" s="468"/>
      <c r="B31" s="468"/>
      <c r="C31" s="468"/>
      <c r="D31" s="468"/>
      <c r="E31" s="468"/>
      <c r="F31" s="468"/>
      <c r="G31" s="468"/>
      <c r="H31" s="468"/>
      <c r="I31" s="468"/>
      <c r="J31" s="468"/>
      <c r="K31" s="468"/>
      <c r="L31" s="468"/>
      <c r="M31" s="468"/>
      <c r="N31" s="341"/>
      <c r="O31" s="341"/>
      <c r="P31" s="341"/>
      <c r="Q31" s="341"/>
      <c r="R31" s="345"/>
      <c r="S31" s="344"/>
      <c r="T31" s="344"/>
      <c r="U31" s="344"/>
      <c r="V31" s="344"/>
      <c r="W31" s="344"/>
      <c r="X31" s="344"/>
      <c r="Y31" s="344"/>
      <c r="Z31" s="344"/>
      <c r="AA31" s="344"/>
      <c r="AB31" s="347"/>
      <c r="AC31" s="347"/>
      <c r="AD31" s="347"/>
    </row>
    <row r="32" spans="1:30" s="342" customFormat="1">
      <c r="A32" s="468"/>
      <c r="B32" s="468"/>
      <c r="C32" s="468"/>
      <c r="D32" s="468"/>
      <c r="E32" s="468"/>
      <c r="F32" s="468"/>
      <c r="G32" s="468"/>
      <c r="H32" s="468"/>
      <c r="I32" s="468"/>
      <c r="J32" s="468"/>
      <c r="K32" s="468"/>
      <c r="L32" s="468"/>
      <c r="M32" s="468"/>
      <c r="N32" s="341"/>
      <c r="O32" s="341"/>
      <c r="P32" s="341"/>
      <c r="Q32" s="341"/>
      <c r="R32" s="345"/>
      <c r="S32" s="344"/>
      <c r="T32" s="344"/>
      <c r="U32" s="344"/>
      <c r="V32" s="344"/>
      <c r="W32" s="344"/>
      <c r="X32" s="344"/>
      <c r="Y32" s="344"/>
      <c r="Z32" s="344"/>
      <c r="AA32" s="344"/>
      <c r="AB32" s="343"/>
      <c r="AC32" s="343"/>
      <c r="AD32" s="343"/>
    </row>
    <row r="33" spans="1:30" s="342" customFormat="1">
      <c r="A33" s="468"/>
      <c r="B33" s="468"/>
      <c r="C33" s="468"/>
      <c r="D33" s="468"/>
      <c r="E33" s="468"/>
      <c r="F33" s="468"/>
      <c r="G33" s="468"/>
      <c r="H33" s="468"/>
      <c r="I33" s="468"/>
      <c r="J33" s="468"/>
      <c r="K33" s="468"/>
      <c r="L33" s="468"/>
      <c r="M33" s="468"/>
      <c r="N33" s="341"/>
      <c r="O33" s="341"/>
      <c r="P33" s="341"/>
      <c r="Q33" s="341"/>
      <c r="R33" s="345"/>
      <c r="S33" s="344"/>
      <c r="T33" s="344"/>
      <c r="U33" s="344"/>
      <c r="V33" s="344"/>
      <c r="W33" s="344"/>
      <c r="X33" s="344"/>
      <c r="Y33" s="344"/>
      <c r="Z33" s="344"/>
      <c r="AA33" s="344"/>
      <c r="AB33" s="343"/>
      <c r="AC33" s="343"/>
      <c r="AD33" s="343"/>
    </row>
    <row r="34" spans="1:30" s="342" customFormat="1">
      <c r="A34" s="468"/>
      <c r="B34" s="468"/>
      <c r="C34" s="468"/>
      <c r="D34" s="468"/>
      <c r="E34" s="468"/>
      <c r="F34" s="468"/>
      <c r="G34" s="468"/>
      <c r="H34" s="468"/>
      <c r="I34" s="468"/>
      <c r="J34" s="468"/>
      <c r="K34" s="468"/>
      <c r="L34" s="468"/>
      <c r="M34" s="468"/>
      <c r="N34" s="341"/>
      <c r="O34" s="341"/>
      <c r="P34" s="341"/>
      <c r="Q34" s="341"/>
      <c r="R34" s="345"/>
      <c r="S34" s="344"/>
      <c r="T34" s="344"/>
      <c r="U34" s="344"/>
      <c r="V34" s="344"/>
      <c r="W34" s="344"/>
      <c r="X34" s="344"/>
      <c r="Y34" s="344"/>
      <c r="Z34" s="344"/>
      <c r="AA34" s="344"/>
      <c r="AB34" s="343"/>
      <c r="AC34" s="343"/>
      <c r="AD34" s="343"/>
    </row>
    <row r="35" spans="1:30" s="342" customFormat="1">
      <c r="A35" s="468"/>
      <c r="B35" s="468"/>
      <c r="C35" s="468"/>
      <c r="D35" s="468"/>
      <c r="E35" s="468"/>
      <c r="F35" s="468"/>
      <c r="G35" s="468"/>
      <c r="H35" s="468"/>
      <c r="I35" s="468"/>
      <c r="J35" s="468"/>
      <c r="K35" s="468"/>
      <c r="L35" s="468"/>
      <c r="M35" s="468"/>
      <c r="N35" s="341"/>
      <c r="O35" s="341"/>
      <c r="P35" s="341"/>
      <c r="Q35" s="341"/>
      <c r="R35" s="345"/>
      <c r="S35" s="344"/>
      <c r="T35" s="344"/>
      <c r="U35" s="344"/>
      <c r="V35" s="344"/>
      <c r="W35" s="344"/>
      <c r="X35" s="344"/>
      <c r="Y35" s="344"/>
      <c r="Z35" s="344"/>
      <c r="AA35" s="344"/>
      <c r="AB35" s="343"/>
      <c r="AC35" s="343"/>
      <c r="AD35" s="343"/>
    </row>
    <row r="36" spans="1:30" s="342" customFormat="1">
      <c r="A36" s="468"/>
      <c r="B36" s="468"/>
      <c r="C36" s="468"/>
      <c r="D36" s="468"/>
      <c r="E36" s="468"/>
      <c r="F36" s="468"/>
      <c r="G36" s="468"/>
      <c r="H36" s="468"/>
      <c r="I36" s="468"/>
      <c r="J36" s="468"/>
      <c r="K36" s="468"/>
      <c r="L36" s="468"/>
      <c r="M36" s="468"/>
      <c r="N36" s="341"/>
      <c r="O36" s="341"/>
      <c r="P36" s="341"/>
      <c r="Q36" s="341"/>
      <c r="R36" s="345"/>
      <c r="S36" s="344"/>
      <c r="T36" s="344"/>
      <c r="U36" s="344"/>
      <c r="V36" s="344"/>
      <c r="W36" s="344"/>
      <c r="X36" s="344"/>
      <c r="Y36" s="344"/>
      <c r="Z36" s="344"/>
      <c r="AA36" s="344"/>
      <c r="AB36" s="343"/>
      <c r="AC36" s="343"/>
      <c r="AD36" s="343"/>
    </row>
    <row r="37" spans="1:30" s="342" customFormat="1">
      <c r="A37" s="468"/>
      <c r="B37" s="468"/>
      <c r="C37" s="468"/>
      <c r="D37" s="468"/>
      <c r="E37" s="468"/>
      <c r="F37" s="468"/>
      <c r="G37" s="468"/>
      <c r="H37" s="468"/>
      <c r="I37" s="468"/>
      <c r="J37" s="468"/>
      <c r="K37" s="468"/>
      <c r="L37" s="468"/>
      <c r="M37" s="468"/>
      <c r="N37" s="341"/>
      <c r="O37" s="341"/>
      <c r="P37" s="341"/>
      <c r="Q37" s="341"/>
      <c r="R37" s="345"/>
      <c r="S37" s="344"/>
      <c r="T37" s="344"/>
      <c r="U37" s="344"/>
      <c r="V37" s="344"/>
      <c r="W37" s="344"/>
      <c r="X37" s="344"/>
      <c r="Y37" s="344"/>
      <c r="Z37" s="344"/>
      <c r="AA37" s="344"/>
      <c r="AB37" s="343"/>
      <c r="AC37" s="343"/>
      <c r="AD37" s="343"/>
    </row>
    <row r="38" spans="1:30"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4"/>
      <c r="W38" s="344"/>
      <c r="X38" s="344"/>
      <c r="Y38" s="344"/>
      <c r="Z38" s="344"/>
      <c r="AA38" s="344"/>
      <c r="AB38" s="343"/>
      <c r="AC38" s="343"/>
      <c r="AD38" s="343"/>
    </row>
    <row r="39" spans="1:30"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4"/>
      <c r="W39" s="344"/>
      <c r="X39" s="344"/>
      <c r="Y39" s="344"/>
      <c r="Z39" s="344"/>
      <c r="AA39" s="344"/>
      <c r="AB39" s="343"/>
      <c r="AC39" s="343"/>
      <c r="AD39" s="343"/>
    </row>
    <row r="40" spans="1:30"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4"/>
      <c r="W40" s="344"/>
      <c r="X40" s="344"/>
      <c r="Y40" s="344"/>
      <c r="Z40" s="344"/>
      <c r="AA40" s="344"/>
      <c r="AB40" s="343"/>
      <c r="AC40" s="343"/>
      <c r="AD40" s="343"/>
    </row>
    <row r="41" spans="1:30" s="342" customFormat="1">
      <c r="A41" s="468"/>
      <c r="B41" s="468"/>
      <c r="C41" s="468"/>
      <c r="D41" s="468"/>
      <c r="E41" s="468"/>
      <c r="F41" s="468"/>
      <c r="G41" s="468"/>
      <c r="H41" s="468"/>
      <c r="I41" s="468"/>
      <c r="J41" s="468"/>
      <c r="K41" s="468"/>
      <c r="L41" s="468"/>
      <c r="M41" s="468"/>
      <c r="N41" s="341"/>
      <c r="O41" s="341"/>
      <c r="P41" s="341"/>
      <c r="Q41" s="341"/>
      <c r="R41" s="345"/>
      <c r="S41" s="344"/>
      <c r="T41" s="344"/>
      <c r="U41" s="344"/>
      <c r="V41" s="344"/>
      <c r="W41" s="344"/>
      <c r="X41" s="344"/>
      <c r="Y41" s="344"/>
      <c r="Z41" s="344"/>
      <c r="AA41" s="344"/>
      <c r="AB41" s="343"/>
      <c r="AC41" s="343"/>
      <c r="AD41" s="343"/>
    </row>
    <row r="42" spans="1:30" s="342" customFormat="1">
      <c r="A42" s="468"/>
      <c r="B42" s="468"/>
      <c r="C42" s="468"/>
      <c r="D42" s="468"/>
      <c r="E42" s="468"/>
      <c r="F42" s="468"/>
      <c r="G42" s="468"/>
      <c r="H42" s="468"/>
      <c r="I42" s="468"/>
      <c r="J42" s="468"/>
      <c r="K42" s="468"/>
      <c r="L42" s="468"/>
      <c r="M42" s="468"/>
      <c r="N42" s="341"/>
      <c r="O42" s="341"/>
      <c r="P42" s="341"/>
      <c r="Q42" s="341"/>
      <c r="R42" s="345"/>
      <c r="S42" s="344"/>
      <c r="T42" s="344"/>
      <c r="U42" s="344"/>
      <c r="V42" s="344"/>
      <c r="W42" s="344"/>
      <c r="X42" s="344"/>
      <c r="Y42" s="344"/>
      <c r="Z42" s="344"/>
      <c r="AA42" s="344"/>
      <c r="AB42" s="343"/>
      <c r="AC42" s="343"/>
      <c r="AD42" s="343"/>
    </row>
    <row r="43" spans="1:30" s="342" customFormat="1">
      <c r="A43" s="468"/>
      <c r="B43" s="468"/>
      <c r="C43" s="468"/>
      <c r="D43" s="468"/>
      <c r="E43" s="468"/>
      <c r="F43" s="468"/>
      <c r="G43" s="468"/>
      <c r="H43" s="468"/>
      <c r="I43" s="468"/>
      <c r="J43" s="468"/>
      <c r="K43" s="468"/>
      <c r="L43" s="468"/>
      <c r="M43" s="468"/>
      <c r="N43" s="341"/>
      <c r="O43" s="341"/>
      <c r="P43" s="341"/>
      <c r="Q43" s="341"/>
      <c r="R43" s="345"/>
      <c r="S43" s="344"/>
      <c r="T43" s="344"/>
      <c r="U43" s="344"/>
      <c r="V43" s="344"/>
      <c r="W43" s="344"/>
      <c r="X43" s="344"/>
      <c r="Y43" s="344"/>
      <c r="Z43" s="344"/>
      <c r="AA43" s="344"/>
      <c r="AB43" s="343"/>
      <c r="AC43" s="343"/>
      <c r="AD43" s="343"/>
    </row>
    <row r="44" spans="1:30" s="342" customFormat="1">
      <c r="A44" s="468"/>
      <c r="B44" s="468"/>
      <c r="C44" s="468"/>
      <c r="D44" s="468"/>
      <c r="E44" s="468"/>
      <c r="F44" s="468"/>
      <c r="G44" s="468"/>
      <c r="H44" s="468"/>
      <c r="I44" s="468"/>
      <c r="J44" s="468"/>
      <c r="K44" s="468"/>
      <c r="L44" s="468"/>
      <c r="M44" s="468"/>
      <c r="N44" s="341"/>
      <c r="O44" s="341"/>
      <c r="P44" s="341"/>
      <c r="Q44" s="341"/>
      <c r="R44" s="345"/>
      <c r="S44" s="344"/>
      <c r="T44" s="344"/>
      <c r="U44" s="344"/>
      <c r="V44" s="344"/>
      <c r="W44" s="344"/>
      <c r="X44" s="344"/>
      <c r="Y44" s="344"/>
      <c r="Z44" s="344"/>
      <c r="AA44" s="344"/>
      <c r="AB44" s="343"/>
      <c r="AC44" s="343"/>
      <c r="AD44" s="343"/>
    </row>
    <row r="45" spans="1:30" s="342" customFormat="1">
      <c r="A45" s="468"/>
      <c r="B45" s="468"/>
      <c r="C45" s="468"/>
      <c r="D45" s="468"/>
      <c r="E45" s="468"/>
      <c r="F45" s="468"/>
      <c r="G45" s="468"/>
      <c r="H45" s="468"/>
      <c r="I45" s="468"/>
      <c r="J45" s="468"/>
      <c r="K45" s="468"/>
      <c r="L45" s="468"/>
      <c r="M45" s="468"/>
      <c r="N45" s="341"/>
      <c r="O45" s="341"/>
      <c r="P45" s="341"/>
      <c r="Q45" s="341"/>
      <c r="R45" s="345"/>
      <c r="S45" s="344"/>
      <c r="T45" s="344"/>
      <c r="U45" s="344"/>
      <c r="V45" s="344"/>
      <c r="W45" s="344"/>
      <c r="X45" s="344"/>
      <c r="Y45" s="344"/>
      <c r="Z45" s="344"/>
      <c r="AA45" s="344"/>
      <c r="AB45" s="343"/>
      <c r="AC45" s="343"/>
      <c r="AD45" s="343"/>
    </row>
    <row r="46" spans="1:30" s="342" customFormat="1">
      <c r="A46" s="468"/>
      <c r="B46" s="468"/>
      <c r="C46" s="468"/>
      <c r="D46" s="468"/>
      <c r="E46" s="468"/>
      <c r="F46" s="468"/>
      <c r="G46" s="468"/>
      <c r="H46" s="468"/>
      <c r="I46" s="468"/>
      <c r="J46" s="468"/>
      <c r="K46" s="468"/>
      <c r="L46" s="468"/>
      <c r="M46" s="468"/>
      <c r="N46" s="341"/>
      <c r="O46" s="341"/>
      <c r="P46" s="341"/>
      <c r="Q46" s="341"/>
      <c r="R46" s="345"/>
      <c r="S46" s="344"/>
      <c r="T46" s="344"/>
      <c r="U46" s="344"/>
      <c r="V46" s="344"/>
      <c r="W46" s="344"/>
      <c r="X46" s="344"/>
      <c r="Y46" s="344"/>
      <c r="Z46" s="344"/>
      <c r="AA46" s="344"/>
      <c r="AB46" s="343"/>
      <c r="AC46" s="343"/>
      <c r="AD46" s="343"/>
    </row>
    <row r="47" spans="1:30" s="342" customFormat="1">
      <c r="A47" s="468"/>
      <c r="B47" s="468"/>
      <c r="C47" s="468"/>
      <c r="D47" s="468"/>
      <c r="E47" s="468"/>
      <c r="F47" s="468"/>
      <c r="G47" s="468"/>
      <c r="H47" s="468"/>
      <c r="I47" s="468"/>
      <c r="J47" s="468"/>
      <c r="K47" s="468"/>
      <c r="L47" s="468"/>
      <c r="M47" s="468"/>
      <c r="N47" s="341"/>
      <c r="O47" s="341"/>
      <c r="P47" s="341"/>
      <c r="Q47" s="341"/>
      <c r="R47" s="345"/>
      <c r="S47" s="344"/>
      <c r="T47" s="344"/>
      <c r="U47" s="344"/>
      <c r="V47" s="344"/>
      <c r="W47" s="344"/>
      <c r="X47" s="344"/>
      <c r="Y47" s="344"/>
      <c r="Z47" s="344"/>
      <c r="AA47" s="344"/>
      <c r="AB47" s="343"/>
      <c r="AC47" s="343"/>
      <c r="AD47" s="343"/>
    </row>
    <row r="48" spans="1:30" s="342" customFormat="1">
      <c r="A48" s="468"/>
      <c r="B48" s="468"/>
      <c r="C48" s="468"/>
      <c r="D48" s="468"/>
      <c r="E48" s="468"/>
      <c r="F48" s="468"/>
      <c r="G48" s="468"/>
      <c r="H48" s="468"/>
      <c r="I48" s="468"/>
      <c r="J48" s="468"/>
      <c r="K48" s="468"/>
      <c r="L48" s="468"/>
      <c r="M48" s="468"/>
      <c r="N48" s="341"/>
      <c r="O48" s="341"/>
      <c r="P48" s="341"/>
      <c r="Q48" s="341"/>
      <c r="R48" s="345"/>
      <c r="S48" s="344"/>
      <c r="T48" s="344"/>
      <c r="U48" s="344"/>
      <c r="V48" s="344"/>
      <c r="W48" s="344"/>
      <c r="X48" s="344"/>
      <c r="Y48" s="344"/>
      <c r="Z48" s="344"/>
      <c r="AA48" s="344"/>
      <c r="AB48" s="343"/>
      <c r="AC48" s="343"/>
      <c r="AD48" s="343"/>
    </row>
    <row r="49" spans="1:30" s="342" customFormat="1">
      <c r="A49" s="468"/>
      <c r="B49" s="468"/>
      <c r="C49" s="468"/>
      <c r="D49" s="468"/>
      <c r="E49" s="468"/>
      <c r="F49" s="468"/>
      <c r="G49" s="468"/>
      <c r="H49" s="468"/>
      <c r="I49" s="468"/>
      <c r="J49" s="468"/>
      <c r="K49" s="468"/>
      <c r="L49" s="468"/>
      <c r="M49" s="468"/>
      <c r="N49" s="341"/>
      <c r="O49" s="341"/>
      <c r="P49" s="341"/>
      <c r="Q49" s="341"/>
      <c r="R49" s="345"/>
      <c r="S49" s="344"/>
      <c r="T49" s="344"/>
      <c r="U49" s="344"/>
      <c r="V49" s="344"/>
      <c r="W49" s="344"/>
      <c r="X49" s="344"/>
      <c r="Y49" s="344"/>
      <c r="Z49" s="344"/>
      <c r="AA49" s="344"/>
      <c r="AB49" s="343"/>
      <c r="AC49" s="343"/>
      <c r="AD49" s="343"/>
    </row>
    <row r="50" spans="1:30" s="342" customFormat="1">
      <c r="A50" s="468"/>
      <c r="B50" s="468"/>
      <c r="C50" s="468"/>
      <c r="D50" s="468"/>
      <c r="E50" s="468"/>
      <c r="F50" s="468"/>
      <c r="G50" s="468"/>
      <c r="H50" s="468"/>
      <c r="I50" s="468"/>
      <c r="J50" s="468"/>
      <c r="K50" s="468"/>
      <c r="L50" s="468"/>
      <c r="M50" s="468"/>
      <c r="N50" s="341"/>
      <c r="O50" s="341"/>
      <c r="P50" s="341"/>
      <c r="Q50" s="341"/>
      <c r="R50" s="345"/>
      <c r="S50" s="344"/>
      <c r="T50" s="344"/>
      <c r="U50" s="344"/>
      <c r="V50" s="344"/>
      <c r="W50" s="344"/>
      <c r="X50" s="344"/>
      <c r="Y50" s="344"/>
      <c r="Z50" s="344"/>
      <c r="AA50" s="344"/>
      <c r="AB50" s="343"/>
      <c r="AC50" s="343"/>
      <c r="AD50" s="343"/>
    </row>
    <row r="51" spans="1:30" s="342" customFormat="1">
      <c r="A51" s="468"/>
      <c r="B51" s="468"/>
      <c r="C51" s="468"/>
      <c r="D51" s="468"/>
      <c r="E51" s="468"/>
      <c r="F51" s="468"/>
      <c r="G51" s="468"/>
      <c r="H51" s="468"/>
      <c r="I51" s="468"/>
      <c r="J51" s="468"/>
      <c r="K51" s="468"/>
      <c r="L51" s="468"/>
      <c r="M51" s="468"/>
      <c r="N51" s="341"/>
      <c r="O51" s="341"/>
      <c r="P51" s="341"/>
      <c r="Q51" s="341"/>
      <c r="R51" s="345"/>
      <c r="S51" s="344"/>
      <c r="T51" s="344"/>
      <c r="U51" s="344"/>
      <c r="V51" s="344"/>
      <c r="W51" s="344"/>
      <c r="X51" s="344"/>
      <c r="Y51" s="344"/>
      <c r="Z51" s="344"/>
      <c r="AA51" s="344"/>
      <c r="AB51" s="343"/>
      <c r="AC51" s="343"/>
      <c r="AD51" s="343"/>
    </row>
    <row r="52" spans="1:30" s="342" customFormat="1">
      <c r="A52" s="468"/>
      <c r="B52" s="468"/>
      <c r="C52" s="468"/>
      <c r="D52" s="468"/>
      <c r="E52" s="468"/>
      <c r="F52" s="468"/>
      <c r="G52" s="468"/>
      <c r="H52" s="468"/>
      <c r="I52" s="468"/>
      <c r="J52" s="468"/>
      <c r="K52" s="468"/>
      <c r="L52" s="468"/>
      <c r="M52" s="468"/>
      <c r="N52" s="341"/>
      <c r="O52" s="341"/>
      <c r="P52" s="341"/>
      <c r="Q52" s="341"/>
      <c r="R52" s="345"/>
      <c r="S52" s="344"/>
      <c r="T52" s="344"/>
      <c r="U52" s="344"/>
      <c r="V52" s="344"/>
      <c r="W52" s="344"/>
      <c r="X52" s="344"/>
      <c r="Y52" s="344"/>
      <c r="Z52" s="344"/>
      <c r="AA52" s="344"/>
      <c r="AB52" s="343"/>
      <c r="AC52" s="343"/>
      <c r="AD52" s="343"/>
    </row>
    <row r="53" spans="1:30" s="342" customFormat="1">
      <c r="A53" s="468"/>
      <c r="B53" s="468"/>
      <c r="C53" s="468"/>
      <c r="D53" s="468"/>
      <c r="E53" s="468"/>
      <c r="F53" s="468"/>
      <c r="G53" s="468"/>
      <c r="H53" s="468"/>
      <c r="I53" s="468"/>
      <c r="J53" s="468"/>
      <c r="K53" s="468"/>
      <c r="L53" s="468"/>
      <c r="M53" s="468"/>
      <c r="N53" s="341"/>
      <c r="O53" s="341"/>
      <c r="P53" s="341"/>
      <c r="Q53" s="341"/>
      <c r="R53" s="345"/>
      <c r="S53" s="344"/>
      <c r="T53" s="344"/>
      <c r="U53" s="344"/>
      <c r="V53" s="344"/>
      <c r="W53" s="344"/>
      <c r="X53" s="344"/>
      <c r="Y53" s="344"/>
      <c r="Z53" s="344"/>
      <c r="AA53" s="344"/>
      <c r="AB53" s="343"/>
      <c r="AC53" s="343"/>
      <c r="AD53" s="343"/>
    </row>
    <row r="54" spans="1:30"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4"/>
      <c r="W54" s="344"/>
      <c r="X54" s="344"/>
      <c r="Y54" s="344"/>
      <c r="Z54" s="344"/>
      <c r="AA54" s="344"/>
      <c r="AB54" s="343"/>
      <c r="AC54" s="343"/>
      <c r="AD54" s="343"/>
    </row>
    <row r="55" spans="1:30"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4"/>
      <c r="W55" s="344"/>
      <c r="X55" s="344"/>
      <c r="Y55" s="344"/>
      <c r="Z55" s="344"/>
      <c r="AA55" s="344"/>
      <c r="AB55" s="343"/>
      <c r="AC55" s="343"/>
      <c r="AD55" s="343"/>
    </row>
    <row r="56" spans="1:30"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4"/>
      <c r="W56" s="344"/>
      <c r="X56" s="344"/>
      <c r="Y56" s="344"/>
      <c r="Z56" s="344"/>
      <c r="AA56" s="344"/>
      <c r="AB56" s="343"/>
      <c r="AC56" s="343"/>
      <c r="AD56" s="343"/>
    </row>
    <row r="57" spans="1:30" s="342" customFormat="1">
      <c r="A57" s="468"/>
      <c r="B57" s="468"/>
      <c r="C57" s="468"/>
      <c r="D57" s="468"/>
      <c r="E57" s="468"/>
      <c r="F57" s="468"/>
      <c r="G57" s="468"/>
      <c r="H57" s="468"/>
      <c r="I57" s="468"/>
      <c r="J57" s="468"/>
      <c r="K57" s="468"/>
      <c r="L57" s="468"/>
      <c r="M57" s="468"/>
      <c r="N57" s="341"/>
      <c r="O57" s="341"/>
      <c r="P57" s="341"/>
      <c r="Q57" s="341"/>
      <c r="R57" s="345"/>
      <c r="S57" s="344"/>
      <c r="T57" s="344"/>
      <c r="U57" s="344"/>
      <c r="V57" s="344"/>
      <c r="W57" s="344"/>
      <c r="X57" s="344"/>
      <c r="Y57" s="344"/>
      <c r="Z57" s="344"/>
      <c r="AA57" s="344"/>
      <c r="AB57" s="343"/>
      <c r="AC57" s="343"/>
      <c r="AD57" s="343"/>
    </row>
    <row r="58" spans="1:30" s="342" customFormat="1">
      <c r="A58" s="468"/>
      <c r="B58" s="468"/>
      <c r="C58" s="468"/>
      <c r="D58" s="468"/>
      <c r="E58" s="468"/>
      <c r="F58" s="468"/>
      <c r="G58" s="468"/>
      <c r="H58" s="468"/>
      <c r="I58" s="468"/>
      <c r="J58" s="468"/>
      <c r="K58" s="468"/>
      <c r="L58" s="468"/>
      <c r="M58" s="468"/>
      <c r="N58" s="341"/>
      <c r="O58" s="341"/>
      <c r="P58" s="341"/>
      <c r="Q58" s="341"/>
      <c r="R58" s="345"/>
      <c r="S58" s="344"/>
      <c r="T58" s="344"/>
      <c r="U58" s="344"/>
      <c r="V58" s="344"/>
      <c r="W58" s="344"/>
      <c r="X58" s="344"/>
      <c r="Y58" s="344"/>
      <c r="Z58" s="344"/>
      <c r="AA58" s="344"/>
      <c r="AB58" s="343"/>
      <c r="AC58" s="343"/>
      <c r="AD58" s="343"/>
    </row>
    <row r="59" spans="1:30" s="342" customFormat="1">
      <c r="A59" s="468"/>
      <c r="B59" s="468"/>
      <c r="C59" s="468"/>
      <c r="D59" s="468"/>
      <c r="E59" s="468"/>
      <c r="F59" s="468"/>
      <c r="G59" s="468"/>
      <c r="H59" s="468"/>
      <c r="I59" s="468"/>
      <c r="J59" s="468"/>
      <c r="K59" s="468"/>
      <c r="L59" s="468"/>
      <c r="M59" s="468"/>
      <c r="N59" s="341"/>
      <c r="O59" s="341"/>
      <c r="P59" s="341"/>
      <c r="Q59" s="341"/>
      <c r="R59" s="345"/>
      <c r="S59" s="344"/>
      <c r="T59" s="344"/>
      <c r="U59" s="344"/>
      <c r="V59" s="344"/>
      <c r="W59" s="344"/>
      <c r="X59" s="344"/>
      <c r="Y59" s="344"/>
      <c r="Z59" s="344"/>
      <c r="AA59" s="344"/>
      <c r="AB59" s="343"/>
      <c r="AC59" s="343"/>
      <c r="AD59" s="343"/>
    </row>
    <row r="60" spans="1:30" s="342" customFormat="1">
      <c r="A60" s="468"/>
      <c r="B60" s="468"/>
      <c r="C60" s="468"/>
      <c r="D60" s="468"/>
      <c r="E60" s="468"/>
      <c r="F60" s="468"/>
      <c r="G60" s="468"/>
      <c r="H60" s="468"/>
      <c r="I60" s="468"/>
      <c r="J60" s="468"/>
      <c r="K60" s="468"/>
      <c r="L60" s="468"/>
      <c r="M60" s="468"/>
      <c r="N60" s="341"/>
      <c r="O60" s="341"/>
      <c r="P60" s="341"/>
      <c r="Q60" s="341"/>
      <c r="R60" s="345"/>
      <c r="S60" s="344"/>
      <c r="T60" s="344"/>
      <c r="U60" s="344"/>
      <c r="V60" s="344"/>
      <c r="W60" s="344"/>
      <c r="X60" s="344"/>
      <c r="Y60" s="344"/>
      <c r="Z60" s="344"/>
      <c r="AA60" s="344"/>
      <c r="AB60" s="343"/>
      <c r="AC60" s="343"/>
      <c r="AD60" s="343"/>
    </row>
    <row r="61" spans="1:30" s="342" customFormat="1">
      <c r="A61" s="468"/>
      <c r="B61" s="468"/>
      <c r="C61" s="468"/>
      <c r="D61" s="468"/>
      <c r="E61" s="468"/>
      <c r="F61" s="468"/>
      <c r="G61" s="468"/>
      <c r="H61" s="468"/>
      <c r="I61" s="468"/>
      <c r="J61" s="468"/>
      <c r="K61" s="468"/>
      <c r="L61" s="468"/>
      <c r="M61" s="468"/>
      <c r="N61" s="341"/>
      <c r="O61" s="341"/>
      <c r="P61" s="341"/>
      <c r="Q61" s="341"/>
      <c r="R61" s="345"/>
      <c r="S61" s="344"/>
      <c r="T61" s="344"/>
      <c r="U61" s="344"/>
      <c r="V61" s="344"/>
      <c r="W61" s="344"/>
      <c r="X61" s="344"/>
      <c r="Y61" s="344"/>
      <c r="Z61" s="344"/>
      <c r="AA61" s="344"/>
      <c r="AB61" s="343"/>
      <c r="AC61" s="343"/>
      <c r="AD61" s="343"/>
    </row>
    <row r="62" spans="1:30" s="342" customFormat="1">
      <c r="A62" s="468"/>
      <c r="B62" s="468"/>
      <c r="C62" s="468"/>
      <c r="D62" s="468"/>
      <c r="E62" s="468"/>
      <c r="F62" s="468"/>
      <c r="G62" s="468"/>
      <c r="H62" s="468"/>
      <c r="I62" s="468"/>
      <c r="J62" s="468"/>
      <c r="K62" s="468"/>
      <c r="L62" s="468"/>
      <c r="M62" s="468"/>
      <c r="N62" s="341"/>
      <c r="O62" s="341"/>
      <c r="P62" s="341"/>
      <c r="Q62" s="341"/>
      <c r="R62" s="345"/>
      <c r="S62" s="344"/>
      <c r="T62" s="344"/>
      <c r="U62" s="344"/>
      <c r="V62" s="344"/>
      <c r="W62" s="344"/>
      <c r="X62" s="344"/>
      <c r="Y62" s="344"/>
      <c r="Z62" s="344"/>
      <c r="AA62" s="344"/>
      <c r="AB62" s="343"/>
      <c r="AC62" s="343"/>
      <c r="AD62" s="343"/>
    </row>
    <row r="63" spans="1:30" s="342" customFormat="1">
      <c r="A63" s="468"/>
      <c r="B63" s="468"/>
      <c r="C63" s="468"/>
      <c r="D63" s="468"/>
      <c r="E63" s="468"/>
      <c r="F63" s="468"/>
      <c r="G63" s="468"/>
      <c r="H63" s="468"/>
      <c r="I63" s="468"/>
      <c r="J63" s="468"/>
      <c r="K63" s="468"/>
      <c r="L63" s="468"/>
      <c r="M63" s="468"/>
      <c r="N63" s="341"/>
      <c r="O63" s="341"/>
      <c r="P63" s="341"/>
      <c r="Q63" s="341"/>
      <c r="R63" s="345"/>
      <c r="S63" s="344"/>
      <c r="T63" s="344"/>
      <c r="U63" s="344"/>
      <c r="V63" s="344"/>
      <c r="W63" s="344"/>
      <c r="X63" s="344"/>
      <c r="Y63" s="344"/>
      <c r="Z63" s="344"/>
      <c r="AA63" s="344"/>
      <c r="AB63" s="343"/>
      <c r="AC63" s="343"/>
      <c r="AD63" s="343"/>
    </row>
    <row r="64" spans="1:30" s="342" customFormat="1">
      <c r="A64" s="468"/>
      <c r="B64" s="468"/>
      <c r="C64" s="468"/>
      <c r="D64" s="468"/>
      <c r="E64" s="468"/>
      <c r="F64" s="468"/>
      <c r="G64" s="468"/>
      <c r="H64" s="468"/>
      <c r="I64" s="468"/>
      <c r="J64" s="468"/>
      <c r="K64" s="468"/>
      <c r="L64" s="468"/>
      <c r="M64" s="468"/>
      <c r="N64" s="341"/>
      <c r="O64" s="341"/>
      <c r="P64" s="341"/>
      <c r="Q64" s="341"/>
      <c r="R64" s="345"/>
      <c r="S64" s="344"/>
      <c r="T64" s="344"/>
      <c r="U64" s="344"/>
      <c r="V64" s="344"/>
      <c r="W64" s="344"/>
      <c r="X64" s="344"/>
      <c r="Y64" s="344"/>
      <c r="Z64" s="344"/>
      <c r="AA64" s="344"/>
      <c r="AB64" s="343"/>
      <c r="AC64" s="343"/>
      <c r="AD64" s="343"/>
    </row>
  </sheetData>
  <mergeCells count="7">
    <mergeCell ref="A6:B6"/>
    <mergeCell ref="A7:A8"/>
    <mergeCell ref="I7:I8"/>
    <mergeCell ref="A19:C19"/>
    <mergeCell ref="H20:I20"/>
    <mergeCell ref="A18:C18"/>
    <mergeCell ref="G18:I18"/>
  </mergeCells>
  <printOptions horizontalCentered="1"/>
  <pageMargins left="0.25" right="0.38" top="0.24" bottom="0.5" header="0" footer="0.25"/>
  <pageSetup paperSize="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rightToLeft="1" view="pageBreakPreview" zoomScale="90" zoomScaleNormal="100" zoomScaleSheetLayoutView="90" workbookViewId="0">
      <selection activeCell="F53" sqref="F53"/>
    </sheetView>
  </sheetViews>
  <sheetFormatPr defaultRowHeight="22.5"/>
  <cols>
    <col min="1" max="1" width="26.42578125" style="468" customWidth="1"/>
    <col min="2" max="2" width="12.85546875" style="468" customWidth="1"/>
    <col min="3" max="3" width="11.140625" style="469" customWidth="1"/>
    <col min="4" max="4" width="8.5703125" style="468" customWidth="1"/>
    <col min="5" max="5" width="16.5703125" style="468" customWidth="1"/>
    <col min="6" max="6" width="14.5703125" style="468" customWidth="1"/>
    <col min="7" max="7" width="10" style="468" customWidth="1"/>
    <col min="8" max="8" width="10.85546875" style="468" customWidth="1"/>
    <col min="9" max="9" width="12.28515625" style="468" customWidth="1"/>
    <col min="10" max="10" width="9.7109375" style="468" customWidth="1"/>
    <col min="11" max="11" width="26" style="468" customWidth="1"/>
    <col min="12" max="12" width="23.42578125" style="468" bestFit="1" customWidth="1"/>
    <col min="13" max="13" width="22.42578125" style="468" bestFit="1" customWidth="1"/>
    <col min="14" max="16" width="9.140625" style="341"/>
    <col min="17" max="17" width="9.140625" style="340"/>
    <col min="18" max="27" width="9.140625" style="339"/>
    <col min="28" max="32" width="9.140625" style="338"/>
    <col min="33" max="16384" width="9.140625" style="337"/>
  </cols>
  <sheetData>
    <row r="1" spans="1:32" ht="37.5" customHeight="1"/>
    <row r="2" spans="1:32" s="407" customFormat="1" ht="18.75" customHeight="1">
      <c r="A2" s="839" t="s">
        <v>475</v>
      </c>
      <c r="B2" s="839"/>
      <c r="C2" s="839"/>
      <c r="D2" s="839"/>
      <c r="E2" s="839"/>
      <c r="F2" s="839"/>
      <c r="G2" s="839"/>
      <c r="H2" s="839"/>
      <c r="I2" s="839"/>
      <c r="J2" s="839"/>
      <c r="K2" s="839"/>
      <c r="L2" s="468"/>
      <c r="M2" s="284"/>
      <c r="N2" s="405"/>
      <c r="O2" s="405"/>
      <c r="P2" s="405"/>
      <c r="Q2" s="404"/>
      <c r="R2" s="403"/>
      <c r="S2" s="403"/>
      <c r="T2" s="403"/>
      <c r="U2" s="403"/>
      <c r="V2" s="403"/>
      <c r="W2" s="403"/>
      <c r="X2" s="403"/>
      <c r="Y2" s="403"/>
      <c r="Z2" s="403"/>
      <c r="AA2" s="403"/>
    </row>
    <row r="3" spans="1:32" s="402" customFormat="1" ht="17.25" customHeight="1">
      <c r="A3" s="839" t="s">
        <v>474</v>
      </c>
      <c r="B3" s="839"/>
      <c r="C3" s="839"/>
      <c r="D3" s="839"/>
      <c r="E3" s="839"/>
      <c r="F3" s="839"/>
      <c r="G3" s="839"/>
      <c r="H3" s="839"/>
      <c r="I3" s="839"/>
      <c r="J3" s="839"/>
      <c r="K3" s="839"/>
      <c r="L3" s="468"/>
      <c r="M3" s="284"/>
      <c r="N3" s="405"/>
      <c r="O3" s="405"/>
      <c r="P3" s="405"/>
      <c r="Q3" s="404"/>
      <c r="R3" s="403"/>
      <c r="S3" s="403"/>
      <c r="T3" s="403"/>
      <c r="U3" s="403"/>
      <c r="V3" s="403"/>
      <c r="W3" s="403"/>
      <c r="X3" s="403"/>
      <c r="Y3" s="403"/>
      <c r="Z3" s="403"/>
      <c r="AA3" s="403"/>
    </row>
    <row r="4" spans="1:32" s="402" customFormat="1" ht="22.5" customHeight="1">
      <c r="A4" s="868" t="s">
        <v>417</v>
      </c>
      <c r="B4" s="868"/>
      <c r="C4" s="868"/>
      <c r="D4" s="868"/>
      <c r="E4" s="868"/>
      <c r="F4" s="868"/>
      <c r="G4" s="868"/>
      <c r="H4" s="868"/>
      <c r="I4" s="868"/>
      <c r="J4" s="868"/>
      <c r="K4" s="868"/>
      <c r="L4" s="590"/>
      <c r="M4" s="284"/>
      <c r="N4" s="405"/>
      <c r="O4" s="405"/>
      <c r="P4" s="405"/>
      <c r="Q4" s="404"/>
      <c r="R4" s="403"/>
      <c r="S4" s="403"/>
      <c r="T4" s="403"/>
      <c r="U4" s="403"/>
      <c r="V4" s="403"/>
      <c r="W4" s="403"/>
      <c r="X4" s="403"/>
      <c r="Y4" s="403"/>
      <c r="Z4" s="403"/>
      <c r="AA4" s="403"/>
    </row>
    <row r="5" spans="1:32" s="366" customFormat="1" ht="16.5" customHeight="1">
      <c r="A5" s="475" t="s">
        <v>473</v>
      </c>
      <c r="B5" s="626"/>
      <c r="C5" s="633"/>
      <c r="D5" s="468"/>
      <c r="E5" s="468"/>
      <c r="F5" s="468"/>
      <c r="G5" s="468"/>
      <c r="H5" s="468"/>
      <c r="I5" s="468"/>
      <c r="J5" s="468"/>
      <c r="K5" s="468"/>
      <c r="L5" s="468"/>
      <c r="M5" s="468"/>
      <c r="N5" s="341"/>
      <c r="O5" s="341"/>
      <c r="P5" s="341"/>
      <c r="Q5" s="345"/>
      <c r="R5" s="344"/>
      <c r="S5" s="344"/>
      <c r="T5" s="344"/>
      <c r="U5" s="344"/>
      <c r="V5" s="344"/>
      <c r="W5" s="344"/>
      <c r="X5" s="344"/>
      <c r="Y5" s="344"/>
      <c r="Z5" s="344"/>
      <c r="AA5" s="344"/>
      <c r="AB5" s="347"/>
      <c r="AC5" s="347"/>
      <c r="AD5" s="347"/>
      <c r="AE5" s="347"/>
      <c r="AF5" s="347"/>
    </row>
    <row r="6" spans="1:32" s="366" customFormat="1" ht="21" customHeight="1">
      <c r="A6" s="869" t="s">
        <v>386</v>
      </c>
      <c r="B6" s="872" t="s">
        <v>467</v>
      </c>
      <c r="C6" s="874" t="s">
        <v>439</v>
      </c>
      <c r="D6" s="874" t="s">
        <v>472</v>
      </c>
      <c r="E6" s="876" t="s">
        <v>471</v>
      </c>
      <c r="F6" s="877"/>
      <c r="G6" s="878" t="s">
        <v>437</v>
      </c>
      <c r="H6" s="874" t="s">
        <v>464</v>
      </c>
      <c r="I6" s="872" t="s">
        <v>435</v>
      </c>
      <c r="J6" s="872" t="s">
        <v>462</v>
      </c>
      <c r="K6" s="881" t="s">
        <v>78</v>
      </c>
      <c r="L6" s="468"/>
      <c r="M6" s="468"/>
      <c r="N6" s="341"/>
      <c r="O6" s="341"/>
      <c r="P6" s="341"/>
      <c r="Q6" s="345"/>
      <c r="R6" s="344"/>
      <c r="S6" s="344"/>
      <c r="T6" s="344"/>
      <c r="U6" s="344"/>
      <c r="V6" s="344"/>
      <c r="W6" s="344"/>
      <c r="X6" s="344"/>
      <c r="Y6" s="344"/>
      <c r="Z6" s="344"/>
      <c r="AA6" s="344"/>
      <c r="AB6" s="347"/>
      <c r="AC6" s="347"/>
      <c r="AD6" s="347"/>
      <c r="AE6" s="347"/>
      <c r="AF6" s="347"/>
    </row>
    <row r="7" spans="1:32" s="366" customFormat="1" ht="54" customHeight="1">
      <c r="A7" s="870"/>
      <c r="B7" s="873"/>
      <c r="C7" s="875"/>
      <c r="D7" s="875"/>
      <c r="E7" s="557" t="s">
        <v>461</v>
      </c>
      <c r="F7" s="558" t="s">
        <v>460</v>
      </c>
      <c r="G7" s="879"/>
      <c r="H7" s="875"/>
      <c r="I7" s="873"/>
      <c r="J7" s="873"/>
      <c r="K7" s="882"/>
      <c r="L7" s="468"/>
      <c r="M7" s="468"/>
      <c r="N7" s="341"/>
      <c r="O7" s="341"/>
      <c r="P7" s="341"/>
      <c r="Q7" s="345"/>
      <c r="R7" s="344"/>
      <c r="S7" s="344"/>
      <c r="T7" s="344"/>
      <c r="U7" s="344"/>
      <c r="V7" s="344"/>
      <c r="W7" s="344"/>
      <c r="X7" s="344"/>
      <c r="Y7" s="344"/>
      <c r="Z7" s="344"/>
      <c r="AA7" s="344"/>
      <c r="AB7" s="347"/>
      <c r="AC7" s="347"/>
      <c r="AD7" s="347"/>
      <c r="AE7" s="347"/>
      <c r="AF7" s="347"/>
    </row>
    <row r="8" spans="1:32" s="419" customFormat="1" ht="57" customHeight="1">
      <c r="A8" s="871"/>
      <c r="B8" s="673" t="s">
        <v>459</v>
      </c>
      <c r="C8" s="673" t="s">
        <v>432</v>
      </c>
      <c r="D8" s="673" t="s">
        <v>433</v>
      </c>
      <c r="E8" s="673" t="s">
        <v>458</v>
      </c>
      <c r="F8" s="673" t="s">
        <v>457</v>
      </c>
      <c r="G8" s="674" t="s">
        <v>430</v>
      </c>
      <c r="H8" s="673" t="s">
        <v>456</v>
      </c>
      <c r="I8" s="675" t="s">
        <v>428</v>
      </c>
      <c r="J8" s="675" t="s">
        <v>455</v>
      </c>
      <c r="K8" s="883"/>
      <c r="L8" s="590"/>
      <c r="M8" s="590"/>
      <c r="N8" s="263"/>
      <c r="O8" s="263"/>
      <c r="P8" s="263"/>
      <c r="Q8" s="365"/>
      <c r="R8" s="364"/>
      <c r="S8" s="364"/>
      <c r="T8" s="364"/>
      <c r="U8" s="364"/>
      <c r="V8" s="364"/>
      <c r="W8" s="364"/>
      <c r="X8" s="364"/>
      <c r="Y8" s="364"/>
      <c r="Z8" s="364"/>
      <c r="AA8" s="364"/>
      <c r="AB8" s="363"/>
      <c r="AC8" s="363"/>
      <c r="AD8" s="363"/>
      <c r="AE8" s="363"/>
      <c r="AF8" s="363"/>
    </row>
    <row r="9" spans="1:32" s="346" customFormat="1" ht="28.5" customHeight="1">
      <c r="A9" s="676" t="s">
        <v>372</v>
      </c>
      <c r="B9" s="677">
        <v>130722</v>
      </c>
      <c r="C9" s="677">
        <v>8766</v>
      </c>
      <c r="D9" s="677">
        <v>95</v>
      </c>
      <c r="E9" s="677">
        <v>15753</v>
      </c>
      <c r="F9" s="677">
        <v>16928</v>
      </c>
      <c r="G9" s="678">
        <v>1.9310974218571755</v>
      </c>
      <c r="H9" s="678">
        <v>45.430425378514776</v>
      </c>
      <c r="I9" s="678">
        <f>+'جدول  05-06 Table '!D9/'[1]مؤشرات أداء مستشفيلقطاع الخاص'!AQ10</f>
        <v>1.1875</v>
      </c>
      <c r="J9" s="678">
        <f>+'[1]مؤشرات أداء مستشفيلقطاع الخاص'!AR10/'جدول  05-06 Table '!D9</f>
        <v>1.9157894736842105</v>
      </c>
      <c r="K9" s="693" t="s">
        <v>371</v>
      </c>
      <c r="L9" s="591"/>
      <c r="M9" s="592"/>
      <c r="N9" s="341"/>
      <c r="O9" s="341"/>
      <c r="P9" s="341"/>
      <c r="Q9" s="345"/>
      <c r="R9" s="344"/>
      <c r="S9" s="344"/>
      <c r="T9" s="344"/>
      <c r="U9" s="344"/>
      <c r="V9" s="344"/>
      <c r="W9" s="344"/>
      <c r="X9" s="344"/>
      <c r="Y9" s="344"/>
      <c r="Z9" s="344"/>
      <c r="AA9" s="344"/>
      <c r="AB9" s="347"/>
      <c r="AC9" s="347"/>
      <c r="AD9" s="347"/>
      <c r="AE9" s="347"/>
      <c r="AF9" s="347"/>
    </row>
    <row r="10" spans="1:32" s="346" customFormat="1" ht="28.5" customHeight="1">
      <c r="A10" s="679" t="s">
        <v>362</v>
      </c>
      <c r="B10" s="680">
        <v>185651</v>
      </c>
      <c r="C10" s="680">
        <v>9863</v>
      </c>
      <c r="D10" s="680">
        <v>89</v>
      </c>
      <c r="E10" s="680">
        <v>9863</v>
      </c>
      <c r="F10" s="680">
        <v>21518</v>
      </c>
      <c r="G10" s="681">
        <v>2.1816891412349184</v>
      </c>
      <c r="H10" s="681">
        <v>30.361705402493456</v>
      </c>
      <c r="I10" s="681">
        <f>+'جدول  05-06 Table '!D10/'[1]مؤشرات أداء مستشفيلقطاع الخاص'!AQ11</f>
        <v>0.57051282051282048</v>
      </c>
      <c r="J10" s="681">
        <f>+'[1]مؤشرات أداء مستشفيلقطاع الخاص'!AR11/'جدول  05-06 Table '!D10</f>
        <v>3.7303370786516852</v>
      </c>
      <c r="K10" s="694" t="s">
        <v>361</v>
      </c>
      <c r="L10" s="635"/>
      <c r="M10" s="636"/>
      <c r="N10" s="341"/>
      <c r="O10" s="341"/>
      <c r="P10" s="341"/>
      <c r="Q10" s="345"/>
      <c r="R10" s="344"/>
      <c r="S10" s="344"/>
      <c r="T10" s="344"/>
      <c r="U10" s="344"/>
      <c r="V10" s="344"/>
      <c r="W10" s="344"/>
      <c r="X10" s="344"/>
      <c r="Y10" s="344"/>
      <c r="Z10" s="344"/>
      <c r="AA10" s="344"/>
      <c r="AB10" s="347"/>
      <c r="AC10" s="347"/>
      <c r="AD10" s="347"/>
      <c r="AE10" s="347"/>
      <c r="AF10" s="347"/>
    </row>
    <row r="11" spans="1:32" s="346" customFormat="1" ht="28.5" customHeight="1">
      <c r="A11" s="682" t="s">
        <v>407</v>
      </c>
      <c r="B11" s="677">
        <v>171890</v>
      </c>
      <c r="C11" s="677">
        <v>18469</v>
      </c>
      <c r="D11" s="677">
        <v>141</v>
      </c>
      <c r="E11" s="677">
        <v>31121</v>
      </c>
      <c r="F11" s="677">
        <v>29696</v>
      </c>
      <c r="G11" s="678">
        <v>1.6078834804266608</v>
      </c>
      <c r="H11" s="678">
        <v>60.470222481297974</v>
      </c>
      <c r="I11" s="678">
        <f>+'جدول  05-06 Table '!D11/'[1]مؤشرات أداء مستشفيلقطاع الخاص'!AQ12</f>
        <v>1.2589285714285714</v>
      </c>
      <c r="J11" s="678">
        <f>+'[1]مؤشرات أداء مستشفيلقطاع الخاص'!AR12/'جدول  05-06 Table '!D11</f>
        <v>2.2411347517730498</v>
      </c>
      <c r="K11" s="693" t="s">
        <v>406</v>
      </c>
      <c r="L11" s="591"/>
      <c r="M11" s="592"/>
      <c r="N11" s="341"/>
      <c r="O11" s="341"/>
      <c r="P11" s="341"/>
      <c r="Q11" s="345"/>
      <c r="R11" s="344"/>
      <c r="S11" s="344"/>
      <c r="T11" s="344"/>
      <c r="U11" s="344"/>
      <c r="V11" s="344"/>
      <c r="W11" s="344"/>
      <c r="X11" s="344"/>
      <c r="Y11" s="344"/>
      <c r="Z11" s="344"/>
      <c r="AA11" s="344"/>
      <c r="AB11" s="347"/>
      <c r="AC11" s="347"/>
      <c r="AD11" s="347"/>
      <c r="AE11" s="347"/>
      <c r="AF11" s="347"/>
    </row>
    <row r="12" spans="1:32" s="346" customFormat="1" ht="28.5" customHeight="1">
      <c r="A12" s="679" t="s">
        <v>376</v>
      </c>
      <c r="B12" s="680">
        <v>308888</v>
      </c>
      <c r="C12" s="680">
        <v>11840</v>
      </c>
      <c r="D12" s="680">
        <v>100</v>
      </c>
      <c r="E12" s="680">
        <v>22183</v>
      </c>
      <c r="F12" s="680">
        <v>22183</v>
      </c>
      <c r="G12" s="681">
        <v>1.8735641891891892</v>
      </c>
      <c r="H12" s="681">
        <v>60.775342465753425</v>
      </c>
      <c r="I12" s="681">
        <f>+'جدول  05-06 Table '!D12/'[1]مؤشرات أداء مستشفيلقطاع الخاص'!AQ13</f>
        <v>1.7241379310344827</v>
      </c>
      <c r="J12" s="681">
        <f>+'[1]مؤشرات أداء مستشفيلقطاع الخاص'!AR13/'جدول  05-06 Table '!D12</f>
        <v>2.4700000000000002</v>
      </c>
      <c r="K12" s="694" t="s">
        <v>375</v>
      </c>
      <c r="L12" s="635"/>
      <c r="M12" s="636"/>
      <c r="N12" s="341"/>
      <c r="O12" s="341"/>
      <c r="P12" s="341"/>
      <c r="Q12" s="345"/>
      <c r="R12" s="344"/>
      <c r="S12" s="344"/>
      <c r="T12" s="344"/>
      <c r="U12" s="344"/>
      <c r="V12" s="344"/>
      <c r="W12" s="344"/>
      <c r="X12" s="344"/>
      <c r="Y12" s="344"/>
      <c r="Z12" s="344"/>
      <c r="AA12" s="344"/>
      <c r="AB12" s="347"/>
      <c r="AC12" s="347"/>
      <c r="AD12" s="347"/>
      <c r="AE12" s="347"/>
      <c r="AF12" s="347"/>
    </row>
    <row r="13" spans="1:32" s="346" customFormat="1" ht="28.5" customHeight="1">
      <c r="A13" s="682" t="s">
        <v>415</v>
      </c>
      <c r="B13" s="677">
        <v>50676</v>
      </c>
      <c r="C13" s="677">
        <v>1243</v>
      </c>
      <c r="D13" s="677">
        <v>10</v>
      </c>
      <c r="E13" s="677">
        <v>1356</v>
      </c>
      <c r="F13" s="677">
        <v>1356</v>
      </c>
      <c r="G13" s="678">
        <v>1.0909090909090908</v>
      </c>
      <c r="H13" s="678">
        <v>37.150684931506852</v>
      </c>
      <c r="I13" s="678">
        <f>+'جدول  05-06 Table '!D13/'[1]مؤشرات أداء مستشفيلقطاع الخاص'!AQ14</f>
        <v>0.5</v>
      </c>
      <c r="J13" s="678">
        <f>+'[1]مؤشرات أداء مستشفيلقطاع الخاص'!AR14/'جدول  05-06 Table '!D13</f>
        <v>4.8</v>
      </c>
      <c r="K13" s="693" t="s">
        <v>414</v>
      </c>
      <c r="L13" s="591"/>
      <c r="M13" s="592"/>
      <c r="N13" s="341"/>
      <c r="O13" s="341"/>
      <c r="P13" s="341"/>
      <c r="Q13" s="345"/>
      <c r="R13" s="344"/>
      <c r="S13" s="344"/>
      <c r="T13" s="344"/>
      <c r="U13" s="344"/>
      <c r="V13" s="344"/>
      <c r="W13" s="344"/>
      <c r="X13" s="344"/>
      <c r="Y13" s="344"/>
      <c r="Z13" s="344"/>
      <c r="AA13" s="344"/>
      <c r="AB13" s="347"/>
      <c r="AC13" s="347"/>
      <c r="AD13" s="347"/>
      <c r="AE13" s="347"/>
      <c r="AF13" s="347"/>
    </row>
    <row r="14" spans="1:32" s="346" customFormat="1" ht="28.5" customHeight="1">
      <c r="A14" s="679" t="s">
        <v>413</v>
      </c>
      <c r="B14" s="680">
        <v>144766</v>
      </c>
      <c r="C14" s="680">
        <v>4046</v>
      </c>
      <c r="D14" s="680">
        <v>77</v>
      </c>
      <c r="E14" s="680">
        <v>9281</v>
      </c>
      <c r="F14" s="680">
        <v>10617</v>
      </c>
      <c r="G14" s="681">
        <v>2.6240731586752348</v>
      </c>
      <c r="H14" s="681">
        <v>33.022593844511654</v>
      </c>
      <c r="I14" s="681">
        <f>+'جدول  05-06 Table '!D14/'[1]مؤشرات أداء مستشفيلقطاع الخاص'!AQ15</f>
        <v>1.375</v>
      </c>
      <c r="J14" s="681">
        <f>+'[1]مؤشرات أداء مستشفيلقطاع الخاص'!AR15/'جدول  05-06 Table '!D14</f>
        <v>2.4935064935064934</v>
      </c>
      <c r="K14" s="694" t="s">
        <v>412</v>
      </c>
      <c r="L14" s="635"/>
      <c r="M14" s="636"/>
      <c r="N14" s="341"/>
      <c r="O14" s="341"/>
      <c r="P14" s="341"/>
      <c r="Q14" s="345"/>
      <c r="R14" s="344"/>
      <c r="S14" s="344"/>
      <c r="T14" s="344"/>
      <c r="U14" s="344"/>
      <c r="V14" s="344"/>
      <c r="W14" s="344"/>
      <c r="X14" s="344"/>
      <c r="Y14" s="344"/>
      <c r="Z14" s="344"/>
      <c r="AA14" s="344"/>
      <c r="AB14" s="347"/>
      <c r="AC14" s="347"/>
      <c r="AD14" s="347"/>
      <c r="AE14" s="347"/>
      <c r="AF14" s="347"/>
    </row>
    <row r="15" spans="1:32" s="346" customFormat="1" ht="28.5" customHeight="1">
      <c r="A15" s="682" t="s">
        <v>364</v>
      </c>
      <c r="B15" s="677">
        <v>16047</v>
      </c>
      <c r="C15" s="677">
        <v>881</v>
      </c>
      <c r="D15" s="677">
        <v>35</v>
      </c>
      <c r="E15" s="677">
        <v>5971</v>
      </c>
      <c r="F15" s="677">
        <v>6012</v>
      </c>
      <c r="G15" s="678">
        <v>6.8240635641316683</v>
      </c>
      <c r="H15" s="678">
        <v>46.739726027397261</v>
      </c>
      <c r="I15" s="678">
        <f>+'جدول  05-06 Table '!D15/'[1]مؤشرات أداء مستشفيلقطاع الخاص'!AQ16</f>
        <v>1.5217391304347827</v>
      </c>
      <c r="J15" s="678">
        <f>+'[1]مؤشرات أداء مستشفيلقطاع الخاص'!AR16/'جدول  05-06 Table '!D15</f>
        <v>1.8285714285714285</v>
      </c>
      <c r="K15" s="693" t="s">
        <v>363</v>
      </c>
      <c r="L15" s="591"/>
      <c r="M15" s="592"/>
      <c r="N15" s="341"/>
      <c r="O15" s="341"/>
      <c r="P15" s="341"/>
      <c r="Q15" s="345"/>
      <c r="R15" s="344"/>
      <c r="S15" s="344"/>
      <c r="T15" s="344"/>
      <c r="U15" s="344"/>
      <c r="V15" s="344"/>
      <c r="W15" s="344"/>
      <c r="X15" s="344"/>
      <c r="Y15" s="344"/>
      <c r="Z15" s="344"/>
      <c r="AA15" s="344"/>
      <c r="AB15" s="347"/>
      <c r="AC15" s="347"/>
      <c r="AD15" s="347"/>
      <c r="AE15" s="347"/>
      <c r="AF15" s="347"/>
    </row>
    <row r="16" spans="1:32" s="346" customFormat="1" ht="28.5" customHeight="1">
      <c r="A16" s="679" t="s">
        <v>401</v>
      </c>
      <c r="B16" s="680">
        <v>103751.5</v>
      </c>
      <c r="C16" s="680">
        <v>6100</v>
      </c>
      <c r="D16" s="680">
        <v>150</v>
      </c>
      <c r="E16" s="680">
        <v>12165</v>
      </c>
      <c r="F16" s="680">
        <v>15620</v>
      </c>
      <c r="G16" s="681">
        <v>2.5606557377049182</v>
      </c>
      <c r="H16" s="681">
        <v>22.219178082191778</v>
      </c>
      <c r="I16" s="681">
        <f>+'جدول  05-06 Table '!D16/'[1]مؤشرات أداء مستشفيلقطاع الخاص'!AQ17</f>
        <v>1.3157894736842106</v>
      </c>
      <c r="J16" s="681">
        <f>+'[1]مؤشرات أداء مستشفيلقطاع الخاص'!AR17/'جدول  05-06 Table '!D16</f>
        <v>1.4266666666666667</v>
      </c>
      <c r="K16" s="694" t="s">
        <v>400</v>
      </c>
      <c r="L16" s="635"/>
      <c r="M16" s="636"/>
      <c r="N16" s="341"/>
      <c r="O16" s="341"/>
      <c r="P16" s="341"/>
      <c r="Q16" s="345"/>
      <c r="R16" s="344"/>
      <c r="S16" s="344"/>
      <c r="T16" s="344"/>
      <c r="U16" s="344"/>
      <c r="V16" s="344"/>
      <c r="W16" s="344"/>
      <c r="X16" s="344"/>
      <c r="Y16" s="344"/>
      <c r="Z16" s="344"/>
      <c r="AA16" s="344"/>
      <c r="AB16" s="347"/>
      <c r="AC16" s="347"/>
      <c r="AD16" s="347"/>
      <c r="AE16" s="347"/>
      <c r="AF16" s="347"/>
    </row>
    <row r="17" spans="1:32" s="346" customFormat="1" ht="28.5" customHeight="1">
      <c r="A17" s="682" t="s">
        <v>470</v>
      </c>
      <c r="B17" s="677">
        <v>54100</v>
      </c>
      <c r="C17" s="677">
        <v>714</v>
      </c>
      <c r="D17" s="677">
        <v>12</v>
      </c>
      <c r="E17" s="677">
        <v>1303</v>
      </c>
      <c r="F17" s="677">
        <v>1303</v>
      </c>
      <c r="G17" s="678">
        <v>1.8249299719887955</v>
      </c>
      <c r="H17" s="678">
        <v>29.748858447488587</v>
      </c>
      <c r="I17" s="678">
        <f>+'جدول  05-06 Table '!D17/'[1]مؤشرات أداء مستشفيلقطاع الخاص'!AQ18</f>
        <v>0.41379310344827586</v>
      </c>
      <c r="J17" s="678">
        <f>+'[1]مؤشرات أداء مستشفيلقطاع الخاص'!AR18/'جدول  05-06 Table '!D17</f>
        <v>4.416666666666667</v>
      </c>
      <c r="K17" s="693" t="s">
        <v>392</v>
      </c>
      <c r="L17" s="591"/>
      <c r="M17" s="592"/>
      <c r="N17" s="341"/>
      <c r="O17" s="341"/>
      <c r="P17" s="341"/>
      <c r="Q17" s="345"/>
      <c r="R17" s="344"/>
      <c r="S17" s="344"/>
      <c r="T17" s="344"/>
      <c r="U17" s="344"/>
      <c r="V17" s="344"/>
      <c r="W17" s="344"/>
      <c r="X17" s="344"/>
      <c r="Y17" s="344"/>
      <c r="Z17" s="344"/>
      <c r="AA17" s="344"/>
      <c r="AB17" s="347"/>
      <c r="AC17" s="347"/>
      <c r="AD17" s="347"/>
      <c r="AE17" s="347"/>
      <c r="AF17" s="347"/>
    </row>
    <row r="18" spans="1:32" s="346" customFormat="1" ht="28.5" customHeight="1">
      <c r="A18" s="679" t="s">
        <v>374</v>
      </c>
      <c r="B18" s="680">
        <v>52616</v>
      </c>
      <c r="C18" s="680">
        <v>2283</v>
      </c>
      <c r="D18" s="680">
        <v>7</v>
      </c>
      <c r="E18" s="680">
        <v>2506</v>
      </c>
      <c r="F18" s="680">
        <v>2506</v>
      </c>
      <c r="G18" s="681">
        <v>1.0976784932106878</v>
      </c>
      <c r="H18" s="681">
        <v>98.082191780821915</v>
      </c>
      <c r="I18" s="681">
        <f>+'جدول  05-06 Table '!D18/'[1]مؤشرات أداء مستشفيلقطاع الخاص'!AQ19</f>
        <v>0.21875</v>
      </c>
      <c r="J18" s="681">
        <f>+'[1]مؤشرات أداء مستشفيلقطاع الخاص'!AR19/'جدول  05-06 Table '!D18</f>
        <v>6.7142857142857144</v>
      </c>
      <c r="K18" s="694" t="s">
        <v>373</v>
      </c>
      <c r="L18" s="635"/>
      <c r="M18" s="636"/>
      <c r="N18" s="341"/>
      <c r="O18" s="341"/>
      <c r="P18" s="341"/>
      <c r="Q18" s="345"/>
      <c r="R18" s="344"/>
      <c r="S18" s="344"/>
      <c r="T18" s="344"/>
      <c r="U18" s="344"/>
      <c r="V18" s="344"/>
      <c r="W18" s="344"/>
      <c r="X18" s="344"/>
      <c r="Y18" s="344"/>
      <c r="Z18" s="344"/>
      <c r="AA18" s="344"/>
      <c r="AB18" s="347"/>
      <c r="AC18" s="347"/>
      <c r="AD18" s="347"/>
      <c r="AE18" s="347"/>
      <c r="AF18" s="347"/>
    </row>
    <row r="19" spans="1:32" s="346" customFormat="1" ht="28.5" customHeight="1">
      <c r="A19" s="682" t="s">
        <v>399</v>
      </c>
      <c r="B19" s="677">
        <v>100317</v>
      </c>
      <c r="C19" s="677">
        <v>2843</v>
      </c>
      <c r="D19" s="677">
        <v>14</v>
      </c>
      <c r="E19" s="677">
        <v>3296</v>
      </c>
      <c r="F19" s="677">
        <v>3296</v>
      </c>
      <c r="G19" s="678">
        <v>1.1593387266971509</v>
      </c>
      <c r="H19" s="678">
        <v>64.500978473581199</v>
      </c>
      <c r="I19" s="678">
        <f>+'جدول  05-06 Table '!D19/'[1]مؤشرات أداء مستشفيلقطاع الخاص'!AQ20</f>
        <v>0.31111111111111112</v>
      </c>
      <c r="J19" s="678">
        <f>+'[1]مؤشرات أداء مستشفيلقطاع الخاص'!AR20/'جدول  05-06 Table '!D19</f>
        <v>5.8571428571428568</v>
      </c>
      <c r="K19" s="693" t="s">
        <v>398</v>
      </c>
      <c r="L19" s="591"/>
      <c r="M19" s="592"/>
      <c r="N19" s="341"/>
      <c r="O19" s="341"/>
      <c r="P19" s="341"/>
      <c r="Q19" s="345"/>
      <c r="R19" s="344"/>
      <c r="S19" s="344"/>
      <c r="T19" s="344"/>
      <c r="U19" s="344"/>
      <c r="V19" s="344"/>
      <c r="W19" s="344"/>
      <c r="X19" s="344"/>
      <c r="Y19" s="344"/>
      <c r="Z19" s="344"/>
      <c r="AA19" s="344"/>
      <c r="AB19" s="347"/>
      <c r="AC19" s="347"/>
      <c r="AD19" s="347"/>
      <c r="AE19" s="347"/>
      <c r="AF19" s="347"/>
    </row>
    <row r="20" spans="1:32" s="346" customFormat="1" ht="28.5" customHeight="1">
      <c r="A20" s="679" t="s">
        <v>380</v>
      </c>
      <c r="B20" s="680">
        <v>69844</v>
      </c>
      <c r="C20" s="680">
        <v>4853</v>
      </c>
      <c r="D20" s="680">
        <v>78</v>
      </c>
      <c r="E20" s="680">
        <v>13574</v>
      </c>
      <c r="F20" s="680">
        <v>8721</v>
      </c>
      <c r="G20" s="681">
        <v>1.7970327632392336</v>
      </c>
      <c r="H20" s="681">
        <v>47.678257815244116</v>
      </c>
      <c r="I20" s="681">
        <f>+'جدول  05-06 Table '!D20/'[1]مؤشرات أداء مستشفيلقطاع الخاص'!AQ21</f>
        <v>0.6964285714285714</v>
      </c>
      <c r="J20" s="681">
        <f>+'[1]مؤشرات أداء مستشفيلقطاع الخاص'!AR21/'جدول  05-06 Table '!D20</f>
        <v>1.8846153846153846</v>
      </c>
      <c r="K20" s="694" t="s">
        <v>379</v>
      </c>
      <c r="L20" s="635"/>
      <c r="M20" s="636"/>
      <c r="N20" s="341"/>
      <c r="O20" s="341"/>
      <c r="P20" s="341"/>
      <c r="Q20" s="345"/>
      <c r="R20" s="344"/>
      <c r="S20" s="344"/>
      <c r="T20" s="344"/>
      <c r="U20" s="344"/>
      <c r="V20" s="344"/>
      <c r="W20" s="344"/>
      <c r="X20" s="344"/>
      <c r="Y20" s="344"/>
      <c r="Z20" s="344"/>
      <c r="AA20" s="344"/>
      <c r="AB20" s="347"/>
      <c r="AC20" s="347"/>
      <c r="AD20" s="347"/>
      <c r="AE20" s="347"/>
      <c r="AF20" s="347"/>
    </row>
    <row r="21" spans="1:32" s="346" customFormat="1" ht="28.5" customHeight="1">
      <c r="A21" s="682" t="s">
        <v>391</v>
      </c>
      <c r="B21" s="677">
        <v>407583</v>
      </c>
      <c r="C21" s="677">
        <v>14595</v>
      </c>
      <c r="D21" s="677">
        <v>222</v>
      </c>
      <c r="E21" s="677">
        <v>30320</v>
      </c>
      <c r="F21" s="677">
        <v>30404</v>
      </c>
      <c r="G21" s="678">
        <v>2.0831791709489553</v>
      </c>
      <c r="H21" s="678">
        <v>37.418240157966181</v>
      </c>
      <c r="I21" s="678">
        <f>+'جدول  05-06 Table '!D21/'[1]مؤشرات أداء مستشفيلقطاع الخاص'!AQ22</f>
        <v>1.85</v>
      </c>
      <c r="J21" s="678">
        <f>+'[1]مؤشرات أداء مستشفيلقطاع الخاص'!AR22/'جدول  05-06 Table '!D21</f>
        <v>1.0495495495495495</v>
      </c>
      <c r="K21" s="693" t="s">
        <v>390</v>
      </c>
      <c r="L21" s="591"/>
      <c r="M21" s="592"/>
      <c r="N21" s="341"/>
      <c r="O21" s="341"/>
      <c r="P21" s="341"/>
      <c r="Q21" s="345"/>
      <c r="R21" s="344"/>
      <c r="S21" s="344"/>
      <c r="T21" s="344"/>
      <c r="U21" s="344"/>
      <c r="V21" s="344"/>
      <c r="W21" s="344"/>
      <c r="X21" s="344"/>
      <c r="Y21" s="344"/>
      <c r="Z21" s="344"/>
      <c r="AA21" s="344"/>
      <c r="AB21" s="347"/>
      <c r="AC21" s="347"/>
      <c r="AD21" s="347"/>
      <c r="AE21" s="347"/>
      <c r="AF21" s="347"/>
    </row>
    <row r="22" spans="1:32" s="346" customFormat="1" ht="28.5" customHeight="1">
      <c r="A22" s="679" t="s">
        <v>469</v>
      </c>
      <c r="B22" s="680">
        <v>104672</v>
      </c>
      <c r="C22" s="680">
        <v>5164</v>
      </c>
      <c r="D22" s="680">
        <v>28</v>
      </c>
      <c r="E22" s="680">
        <v>4875</v>
      </c>
      <c r="F22" s="680">
        <v>4875</v>
      </c>
      <c r="G22" s="681">
        <v>0.94403563129357082</v>
      </c>
      <c r="H22" s="681">
        <v>47.700587084148729</v>
      </c>
      <c r="I22" s="681">
        <f>+'جدول  05-06 Table '!D22/'[1]مؤشرات أداء مستشفيلقطاع الخاص'!AQ23</f>
        <v>0.63636363636363635</v>
      </c>
      <c r="J22" s="681">
        <f>+'[1]مؤشرات أداء مستشفيلقطاع الخاص'!AR23/'جدول  05-06 Table '!D22</f>
        <v>2.1428571428571428</v>
      </c>
      <c r="K22" s="694" t="s">
        <v>377</v>
      </c>
      <c r="L22" s="637"/>
      <c r="M22" s="638"/>
      <c r="N22" s="341"/>
      <c r="O22" s="341"/>
      <c r="P22" s="341"/>
      <c r="Q22" s="345"/>
      <c r="R22" s="344"/>
      <c r="S22" s="344"/>
      <c r="T22" s="344"/>
      <c r="U22" s="344"/>
      <c r="V22" s="344"/>
      <c r="W22" s="344"/>
      <c r="X22" s="344"/>
      <c r="Y22" s="344"/>
      <c r="Z22" s="344"/>
      <c r="AA22" s="344"/>
      <c r="AB22" s="347"/>
      <c r="AC22" s="347"/>
      <c r="AD22" s="347"/>
      <c r="AE22" s="347"/>
      <c r="AF22" s="347"/>
    </row>
    <row r="23" spans="1:32" s="412" customFormat="1" ht="0.75" customHeight="1">
      <c r="A23" s="683"/>
      <c r="B23" s="684"/>
      <c r="C23" s="685"/>
      <c r="D23" s="684"/>
      <c r="E23" s="684"/>
      <c r="F23" s="684"/>
      <c r="G23" s="686"/>
      <c r="H23" s="687"/>
      <c r="I23" s="687"/>
      <c r="J23" s="687"/>
      <c r="K23" s="683"/>
      <c r="L23" s="468"/>
      <c r="M23" s="468"/>
      <c r="N23" s="341"/>
      <c r="O23" s="341"/>
      <c r="P23" s="341"/>
      <c r="Q23" s="414"/>
      <c r="R23" s="413"/>
      <c r="S23" s="413"/>
      <c r="T23" s="413"/>
      <c r="U23" s="413"/>
      <c r="V23" s="413"/>
      <c r="W23" s="413"/>
      <c r="X23" s="413"/>
      <c r="Y23" s="413"/>
      <c r="Z23" s="413"/>
      <c r="AA23" s="413"/>
      <c r="AB23" s="442"/>
      <c r="AC23" s="442"/>
      <c r="AD23" s="442"/>
      <c r="AE23" s="442"/>
      <c r="AF23" s="442"/>
    </row>
    <row r="24" spans="1:32" s="412" customFormat="1" ht="17.25" customHeight="1">
      <c r="A24" s="884" t="s">
        <v>468</v>
      </c>
      <c r="B24" s="884"/>
      <c r="C24" s="685"/>
      <c r="D24" s="684"/>
      <c r="E24" s="684"/>
      <c r="F24" s="684"/>
      <c r="G24" s="686"/>
      <c r="H24" s="687"/>
      <c r="I24" s="687"/>
      <c r="J24" s="687"/>
      <c r="K24" s="683"/>
      <c r="L24" s="468"/>
      <c r="M24" s="468"/>
      <c r="N24" s="341"/>
      <c r="O24" s="341"/>
      <c r="P24" s="341"/>
      <c r="Q24" s="414"/>
      <c r="R24" s="413"/>
      <c r="S24" s="413"/>
      <c r="T24" s="413"/>
      <c r="U24" s="413"/>
      <c r="V24" s="413"/>
      <c r="W24" s="413"/>
      <c r="X24" s="413"/>
      <c r="Y24" s="413"/>
      <c r="Z24" s="413"/>
      <c r="AA24" s="413"/>
      <c r="AB24" s="442"/>
      <c r="AC24" s="442"/>
      <c r="AD24" s="442"/>
      <c r="AE24" s="442"/>
      <c r="AF24" s="442"/>
    </row>
    <row r="25" spans="1:32" s="366" customFormat="1" ht="18" customHeight="1">
      <c r="A25" s="869" t="s">
        <v>386</v>
      </c>
      <c r="B25" s="872" t="s">
        <v>467</v>
      </c>
      <c r="C25" s="874" t="s">
        <v>439</v>
      </c>
      <c r="D25" s="874" t="s">
        <v>466</v>
      </c>
      <c r="E25" s="876" t="s">
        <v>465</v>
      </c>
      <c r="F25" s="877"/>
      <c r="G25" s="878" t="s">
        <v>437</v>
      </c>
      <c r="H25" s="874" t="s">
        <v>464</v>
      </c>
      <c r="I25" s="872" t="s">
        <v>463</v>
      </c>
      <c r="J25" s="872" t="s">
        <v>462</v>
      </c>
      <c r="K25" s="881" t="s">
        <v>78</v>
      </c>
      <c r="L25" s="468"/>
      <c r="M25" s="468"/>
      <c r="N25" s="341"/>
      <c r="O25" s="341"/>
      <c r="P25" s="341"/>
      <c r="Q25" s="345"/>
      <c r="R25" s="344"/>
      <c r="S25" s="344"/>
      <c r="T25" s="344"/>
      <c r="U25" s="344"/>
      <c r="V25" s="344"/>
      <c r="W25" s="344"/>
      <c r="X25" s="344"/>
      <c r="Y25" s="344"/>
      <c r="Z25" s="344"/>
      <c r="AA25" s="344"/>
      <c r="AB25" s="347"/>
      <c r="AC25" s="347"/>
      <c r="AD25" s="347"/>
      <c r="AE25" s="347"/>
      <c r="AF25" s="347"/>
    </row>
    <row r="26" spans="1:32" s="366" customFormat="1" ht="55.5" customHeight="1">
      <c r="A26" s="870"/>
      <c r="B26" s="873"/>
      <c r="C26" s="875"/>
      <c r="D26" s="875"/>
      <c r="E26" s="688" t="s">
        <v>461</v>
      </c>
      <c r="F26" s="689" t="s">
        <v>460</v>
      </c>
      <c r="G26" s="879"/>
      <c r="H26" s="875"/>
      <c r="I26" s="873"/>
      <c r="J26" s="873"/>
      <c r="K26" s="882"/>
      <c r="L26" s="468"/>
      <c r="M26" s="468"/>
      <c r="N26" s="341"/>
      <c r="O26" s="341"/>
      <c r="P26" s="341"/>
      <c r="Q26" s="345"/>
      <c r="R26" s="344"/>
      <c r="S26" s="344"/>
      <c r="T26" s="344"/>
      <c r="U26" s="344"/>
      <c r="V26" s="344"/>
      <c r="W26" s="344"/>
      <c r="X26" s="344"/>
      <c r="Y26" s="344"/>
      <c r="Z26" s="344"/>
      <c r="AA26" s="344"/>
      <c r="AB26" s="347"/>
      <c r="AC26" s="347"/>
      <c r="AD26" s="347"/>
      <c r="AE26" s="347"/>
      <c r="AF26" s="347"/>
    </row>
    <row r="27" spans="1:32" s="419" customFormat="1" ht="81.75" customHeight="1">
      <c r="A27" s="871"/>
      <c r="B27" s="673" t="s">
        <v>459</v>
      </c>
      <c r="C27" s="673" t="s">
        <v>432</v>
      </c>
      <c r="D27" s="673" t="s">
        <v>433</v>
      </c>
      <c r="E27" s="673" t="s">
        <v>458</v>
      </c>
      <c r="F27" s="673" t="s">
        <v>457</v>
      </c>
      <c r="G27" s="674" t="s">
        <v>430</v>
      </c>
      <c r="H27" s="673" t="s">
        <v>456</v>
      </c>
      <c r="I27" s="675" t="s">
        <v>428</v>
      </c>
      <c r="J27" s="675" t="s">
        <v>455</v>
      </c>
      <c r="K27" s="883"/>
      <c r="L27" s="590"/>
      <c r="M27" s="590"/>
      <c r="N27" s="263"/>
      <c r="O27" s="263"/>
      <c r="P27" s="263"/>
      <c r="Q27" s="365"/>
      <c r="R27" s="364"/>
      <c r="S27" s="364"/>
      <c r="T27" s="364"/>
      <c r="U27" s="364"/>
      <c r="V27" s="364"/>
      <c r="W27" s="364"/>
      <c r="X27" s="364"/>
      <c r="Y27" s="364"/>
      <c r="Z27" s="364"/>
      <c r="AA27" s="364"/>
      <c r="AB27" s="363"/>
      <c r="AC27" s="363"/>
      <c r="AD27" s="363"/>
      <c r="AE27" s="363"/>
      <c r="AF27" s="363"/>
    </row>
    <row r="28" spans="1:32" s="437" customFormat="1" ht="30" customHeight="1">
      <c r="A28" s="676" t="s">
        <v>454</v>
      </c>
      <c r="B28" s="677">
        <v>169015</v>
      </c>
      <c r="C28" s="677">
        <v>8071</v>
      </c>
      <c r="D28" s="677">
        <v>42</v>
      </c>
      <c r="E28" s="677">
        <v>15146</v>
      </c>
      <c r="F28" s="677">
        <v>16564</v>
      </c>
      <c r="G28" s="678">
        <v>2.0522859620864824</v>
      </c>
      <c r="H28" s="678">
        <v>98.799739073711663</v>
      </c>
      <c r="I28" s="678">
        <f>+'جدول  05-06 Table '!D28/'[1]مؤشرات أداء مستشفيلقطاع الخاص'!AQ24</f>
        <v>0.8571428571428571</v>
      </c>
      <c r="J28" s="678">
        <f>+'[1]مؤشرات أداء مستشفيلقطاع الخاص'!AR24/'جدول  05-06 Table '!D28</f>
        <v>3.0476190476190474</v>
      </c>
      <c r="K28" s="693" t="s">
        <v>410</v>
      </c>
      <c r="L28" s="634"/>
      <c r="M28" s="639"/>
      <c r="N28" s="441"/>
      <c r="O28" s="441"/>
      <c r="P28" s="441"/>
      <c r="Q28" s="440"/>
      <c r="R28" s="439"/>
      <c r="S28" s="439"/>
      <c r="T28" s="439"/>
      <c r="U28" s="439"/>
      <c r="V28" s="439"/>
      <c r="W28" s="439"/>
      <c r="X28" s="439"/>
      <c r="Y28" s="439"/>
      <c r="Z28" s="439"/>
      <c r="AA28" s="439"/>
      <c r="AB28" s="438"/>
      <c r="AC28" s="438"/>
      <c r="AD28" s="438"/>
      <c r="AE28" s="438"/>
      <c r="AF28" s="438"/>
    </row>
    <row r="29" spans="1:32" s="346" customFormat="1" ht="30" customHeight="1">
      <c r="A29" s="679" t="s">
        <v>453</v>
      </c>
      <c r="B29" s="680">
        <v>63979</v>
      </c>
      <c r="C29" s="680">
        <v>2636</v>
      </c>
      <c r="D29" s="680">
        <v>27</v>
      </c>
      <c r="E29" s="680">
        <v>4372</v>
      </c>
      <c r="F29" s="680">
        <v>4372</v>
      </c>
      <c r="G29" s="681">
        <v>1.6585735963581183</v>
      </c>
      <c r="H29" s="681">
        <v>44.363267376966007</v>
      </c>
      <c r="I29" s="681">
        <f>+'جدول  05-06 Table '!D29/'[1]مؤشرات أداء مستشفيلقطاع الخاص'!AQ25</f>
        <v>0.9</v>
      </c>
      <c r="J29" s="681">
        <f>+'[1]مؤشرات أداء مستشفيلقطاع الخاص'!AR25/'جدول  05-06 Table '!D29</f>
        <v>3.7407407407407409</v>
      </c>
      <c r="K29" s="694" t="s">
        <v>359</v>
      </c>
      <c r="L29" s="635"/>
      <c r="M29" s="636"/>
      <c r="N29" s="341"/>
      <c r="O29" s="341"/>
      <c r="P29" s="341"/>
      <c r="Q29" s="345"/>
      <c r="R29" s="344"/>
      <c r="S29" s="344"/>
      <c r="T29" s="344"/>
      <c r="U29" s="344"/>
      <c r="V29" s="344"/>
      <c r="W29" s="344"/>
      <c r="X29" s="344"/>
      <c r="Y29" s="344"/>
      <c r="Z29" s="344"/>
      <c r="AA29" s="344"/>
      <c r="AB29" s="347"/>
      <c r="AC29" s="347"/>
      <c r="AD29" s="347"/>
      <c r="AE29" s="347"/>
      <c r="AF29" s="347"/>
    </row>
    <row r="30" spans="1:32" s="346" customFormat="1" ht="30" customHeight="1">
      <c r="A30" s="682" t="s">
        <v>707</v>
      </c>
      <c r="B30" s="677">
        <v>38201</v>
      </c>
      <c r="C30" s="677">
        <v>2298</v>
      </c>
      <c r="D30" s="677">
        <v>82</v>
      </c>
      <c r="E30" s="677">
        <v>2288</v>
      </c>
      <c r="F30" s="677">
        <v>2298</v>
      </c>
      <c r="G30" s="678">
        <v>1</v>
      </c>
      <c r="H30" s="678">
        <v>7.6445038422986968</v>
      </c>
      <c r="I30" s="678">
        <f>+'جدول  05-06 Table '!D30/'[1]مؤشرات أداء مستشفيلقطاع الخاص'!AQ26</f>
        <v>1.2424242424242424</v>
      </c>
      <c r="J30" s="678">
        <f>+'[1]مؤشرات أداء مستشفيلقطاع الخاص'!AR26/'جدول  05-06 Table '!D30</f>
        <v>2.4512195121951219</v>
      </c>
      <c r="K30" s="693" t="s">
        <v>408</v>
      </c>
      <c r="L30" s="591"/>
      <c r="M30" s="592"/>
      <c r="N30" s="341"/>
      <c r="O30" s="341"/>
      <c r="P30" s="341"/>
      <c r="Q30" s="345"/>
      <c r="R30" s="344"/>
      <c r="S30" s="344"/>
      <c r="T30" s="344"/>
      <c r="U30" s="344"/>
      <c r="V30" s="344"/>
      <c r="W30" s="344"/>
      <c r="X30" s="344"/>
      <c r="Y30" s="344"/>
      <c r="Z30" s="344"/>
      <c r="AA30" s="344"/>
      <c r="AB30" s="347"/>
      <c r="AC30" s="347"/>
      <c r="AD30" s="347"/>
      <c r="AE30" s="347"/>
      <c r="AF30" s="347"/>
    </row>
    <row r="31" spans="1:32" s="426" customFormat="1" ht="30" customHeight="1">
      <c r="A31" s="679" t="s">
        <v>397</v>
      </c>
      <c r="B31" s="680">
        <v>77037</v>
      </c>
      <c r="C31" s="680">
        <v>4040</v>
      </c>
      <c r="D31" s="680">
        <v>49</v>
      </c>
      <c r="E31" s="680">
        <v>13334</v>
      </c>
      <c r="F31" s="680">
        <v>9878</v>
      </c>
      <c r="G31" s="681">
        <v>2.4450495049504952</v>
      </c>
      <c r="H31" s="681">
        <v>74.554095610847071</v>
      </c>
      <c r="I31" s="681">
        <f>+'جدول  05-06 Table '!D31/'[1]مؤشرات أداء مستشفيلقطاع الخاص'!AQ27</f>
        <v>0.875</v>
      </c>
      <c r="J31" s="681">
        <f>+'[1]مؤشرات أداء مستشفيلقطاع الخاص'!AR27/'جدول  05-06 Table '!D31</f>
        <v>2.795918367346939</v>
      </c>
      <c r="K31" s="694" t="s">
        <v>396</v>
      </c>
      <c r="L31" s="635"/>
      <c r="M31" s="636"/>
      <c r="N31" s="341"/>
      <c r="O31" s="341"/>
      <c r="P31" s="341"/>
      <c r="Q31" s="428"/>
      <c r="R31" s="427"/>
      <c r="S31" s="427"/>
      <c r="T31" s="427"/>
      <c r="U31" s="427"/>
      <c r="V31" s="427"/>
      <c r="W31" s="427"/>
      <c r="X31" s="427"/>
      <c r="Y31" s="427"/>
      <c r="Z31" s="427"/>
      <c r="AA31" s="427"/>
    </row>
    <row r="32" spans="1:32" s="346" customFormat="1" ht="30" customHeight="1">
      <c r="A32" s="682" t="s">
        <v>452</v>
      </c>
      <c r="B32" s="677">
        <v>162999</v>
      </c>
      <c r="C32" s="677">
        <v>11590</v>
      </c>
      <c r="D32" s="677">
        <v>110</v>
      </c>
      <c r="E32" s="677">
        <v>33870</v>
      </c>
      <c r="F32" s="677">
        <v>23584</v>
      </c>
      <c r="G32" s="678">
        <v>2.0348576358930113</v>
      </c>
      <c r="H32" s="678">
        <v>84.358655043586566</v>
      </c>
      <c r="I32" s="678">
        <f>+'جدول  05-06 Table '!D32/'[1]مؤشرات أداء مستشفيلقطاع الخاص'!AQ28</f>
        <v>1.1458333333333333</v>
      </c>
      <c r="J32" s="678">
        <f>+'[1]مؤشرات أداء مستشفيلقطاع الخاص'!AR28/'جدول  05-06 Table '!D32</f>
        <v>2.3363636363636364</v>
      </c>
      <c r="K32" s="693" t="s">
        <v>404</v>
      </c>
      <c r="L32" s="591"/>
      <c r="M32" s="592"/>
      <c r="N32" s="341"/>
      <c r="O32" s="341"/>
      <c r="P32" s="341"/>
      <c r="Q32" s="345"/>
      <c r="R32" s="344"/>
      <c r="S32" s="344"/>
      <c r="T32" s="344"/>
      <c r="U32" s="344"/>
      <c r="V32" s="344"/>
      <c r="W32" s="344"/>
      <c r="X32" s="344"/>
      <c r="Y32" s="344"/>
      <c r="Z32" s="344"/>
      <c r="AA32" s="344"/>
    </row>
    <row r="33" spans="1:32" s="346" customFormat="1" ht="30" customHeight="1">
      <c r="A33" s="679" t="s">
        <v>451</v>
      </c>
      <c r="B33" s="680">
        <v>24027</v>
      </c>
      <c r="C33" s="680">
        <v>968</v>
      </c>
      <c r="D33" s="680">
        <v>39</v>
      </c>
      <c r="E33" s="680">
        <v>8972</v>
      </c>
      <c r="F33" s="680">
        <v>14027</v>
      </c>
      <c r="G33" s="681">
        <v>14.490702479338843</v>
      </c>
      <c r="H33" s="681">
        <v>63.027748507200563</v>
      </c>
      <c r="I33" s="681">
        <f>+'جدول  05-06 Table '!D33/'[1]مؤشرات أداء مستشفيلقطاع الخاص'!AQ29</f>
        <v>0.84782608695652173</v>
      </c>
      <c r="J33" s="681">
        <f>+'[1]مؤشرات أداء مستشفيلقطاع الخاص'!AR29/'جدول  05-06 Table '!D33</f>
        <v>1.8974358974358974</v>
      </c>
      <c r="K33" s="694" t="s">
        <v>402</v>
      </c>
      <c r="L33" s="640"/>
      <c r="M33" s="640"/>
      <c r="N33" s="341"/>
      <c r="O33" s="341"/>
      <c r="P33" s="341"/>
      <c r="Q33" s="345"/>
      <c r="R33" s="344"/>
      <c r="S33" s="344"/>
      <c r="T33" s="344"/>
      <c r="U33" s="344"/>
      <c r="V33" s="344"/>
      <c r="W33" s="344"/>
      <c r="X33" s="344"/>
      <c r="Y33" s="344"/>
      <c r="Z33" s="344"/>
      <c r="AA33" s="344"/>
    </row>
    <row r="34" spans="1:32" s="346" customFormat="1" ht="30" customHeight="1">
      <c r="A34" s="682" t="s">
        <v>450</v>
      </c>
      <c r="B34" s="677">
        <v>200404</v>
      </c>
      <c r="C34" s="677">
        <v>8702</v>
      </c>
      <c r="D34" s="677">
        <v>93</v>
      </c>
      <c r="E34" s="677">
        <v>18751</v>
      </c>
      <c r="F34" s="677">
        <v>20642</v>
      </c>
      <c r="G34" s="678">
        <v>2.3720983681912204</v>
      </c>
      <c r="H34" s="678">
        <v>55.239357784651645</v>
      </c>
      <c r="I34" s="678">
        <f>+'جدول  05-06 Table '!D34/'[1]مؤشرات أداء مستشفيلقطاع الخاص'!AQ30</f>
        <v>0.86915887850467288</v>
      </c>
      <c r="J34" s="678">
        <f>+'[1]مؤشرات أداء مستشفيلقطاع الخاص'!AR30/'جدول  05-06 Table '!D34</f>
        <v>2.827956989247312</v>
      </c>
      <c r="K34" s="693" t="s">
        <v>388</v>
      </c>
      <c r="L34" s="640"/>
      <c r="M34" s="640"/>
      <c r="N34" s="341"/>
      <c r="O34" s="341"/>
      <c r="P34" s="341"/>
      <c r="Q34" s="345"/>
      <c r="R34" s="344"/>
      <c r="S34" s="344"/>
      <c r="T34" s="344"/>
      <c r="U34" s="344"/>
      <c r="V34" s="344"/>
      <c r="W34" s="344"/>
      <c r="X34" s="344"/>
      <c r="Y34" s="344"/>
      <c r="Z34" s="344"/>
      <c r="AA34" s="344"/>
    </row>
    <row r="35" spans="1:32" s="346" customFormat="1" ht="30" customHeight="1">
      <c r="A35" s="679" t="s">
        <v>449</v>
      </c>
      <c r="B35" s="680">
        <v>91599</v>
      </c>
      <c r="C35" s="680">
        <v>3626</v>
      </c>
      <c r="D35" s="680">
        <v>43</v>
      </c>
      <c r="E35" s="680">
        <v>6789</v>
      </c>
      <c r="F35" s="680">
        <v>6673</v>
      </c>
      <c r="G35" s="681">
        <v>1.8403199117484832</v>
      </c>
      <c r="H35" s="681">
        <v>43.255813953488371</v>
      </c>
      <c r="I35" s="681">
        <f>+'جدول  05-06 Table '!D35/'[1]مؤشرات أداء مستشفيلقطاع الخاص'!AQ31</f>
        <v>0.68253968253968256</v>
      </c>
      <c r="J35" s="681">
        <f>+'[1]مؤشرات أداء مستشفيلقطاع الخاص'!AR31/'جدول  05-06 Table '!D35</f>
        <v>4.1162790697674421</v>
      </c>
      <c r="K35" s="694" t="s">
        <v>448</v>
      </c>
      <c r="L35" s="635"/>
      <c r="M35" s="636"/>
      <c r="N35" s="341"/>
      <c r="O35" s="341"/>
      <c r="P35" s="341"/>
      <c r="Q35" s="345"/>
      <c r="R35" s="344"/>
      <c r="S35" s="344"/>
      <c r="T35" s="344"/>
      <c r="U35" s="344"/>
      <c r="V35" s="344"/>
      <c r="W35" s="344"/>
      <c r="X35" s="344"/>
      <c r="Y35" s="344"/>
      <c r="Z35" s="344"/>
      <c r="AA35" s="344"/>
    </row>
    <row r="36" spans="1:32" s="346" customFormat="1" ht="30" customHeight="1">
      <c r="A36" s="682" t="s">
        <v>447</v>
      </c>
      <c r="B36" s="677">
        <v>90109</v>
      </c>
      <c r="C36" s="677">
        <v>6626</v>
      </c>
      <c r="D36" s="677">
        <v>63</v>
      </c>
      <c r="E36" s="677">
        <v>14365</v>
      </c>
      <c r="F36" s="677">
        <v>14029</v>
      </c>
      <c r="G36" s="678">
        <v>2.1</v>
      </c>
      <c r="H36" s="678">
        <v>61</v>
      </c>
      <c r="I36" s="678">
        <f>+'جدول  05-06 Table '!D36/'[1]مؤشرات أداء مستشفيلقطاع الخاص'!AQ32</f>
        <v>1.0677966101694916</v>
      </c>
      <c r="J36" s="678">
        <f>+'[1]مؤشرات أداء مستشفيلقطاع الخاص'!AR32/'جدول  05-06 Table '!D36</f>
        <v>2.8571428571428572</v>
      </c>
      <c r="K36" s="693" t="s">
        <v>365</v>
      </c>
      <c r="L36" s="591"/>
      <c r="M36" s="629"/>
      <c r="N36" s="341"/>
      <c r="O36" s="341"/>
      <c r="P36" s="341"/>
      <c r="Q36" s="345"/>
      <c r="R36" s="344"/>
      <c r="S36" s="344"/>
      <c r="T36" s="344"/>
      <c r="U36" s="344"/>
      <c r="V36" s="344"/>
      <c r="W36" s="344"/>
      <c r="X36" s="344"/>
      <c r="Y36" s="344"/>
      <c r="Z36" s="344"/>
      <c r="AA36" s="344"/>
    </row>
    <row r="37" spans="1:32" s="346" customFormat="1" ht="30" customHeight="1">
      <c r="A37" s="679" t="s">
        <v>370</v>
      </c>
      <c r="B37" s="680">
        <v>224297</v>
      </c>
      <c r="C37" s="680">
        <v>10083</v>
      </c>
      <c r="D37" s="680">
        <v>163</v>
      </c>
      <c r="E37" s="680">
        <v>11245</v>
      </c>
      <c r="F37" s="680">
        <v>26196</v>
      </c>
      <c r="G37" s="681">
        <v>2.5</v>
      </c>
      <c r="H37" s="681">
        <v>44</v>
      </c>
      <c r="I37" s="681">
        <f>+'جدول  05-06 Table '!D37/'[1]مؤشرات أداء مستشفيلقطاع الخاص'!AQ33</f>
        <v>1.1726618705035972</v>
      </c>
      <c r="J37" s="681">
        <f>+'[1]مؤشرات أداء مستشفيلقطاع الخاص'!AR33/'جدول  05-06 Table '!D37</f>
        <v>2.0920245398773005</v>
      </c>
      <c r="K37" s="694" t="s">
        <v>369</v>
      </c>
      <c r="L37" s="635"/>
      <c r="M37" s="636"/>
      <c r="N37" s="341"/>
      <c r="O37" s="341"/>
      <c r="P37" s="341"/>
      <c r="Q37" s="345"/>
      <c r="R37" s="344"/>
      <c r="S37" s="344"/>
      <c r="T37" s="344"/>
      <c r="U37" s="344"/>
      <c r="V37" s="344"/>
      <c r="W37" s="344"/>
      <c r="X37" s="344"/>
      <c r="Y37" s="344"/>
      <c r="Z37" s="344"/>
      <c r="AA37" s="344"/>
    </row>
    <row r="38" spans="1:32" s="346" customFormat="1" ht="30" customHeight="1">
      <c r="A38" s="682" t="s">
        <v>446</v>
      </c>
      <c r="B38" s="677">
        <v>100153</v>
      </c>
      <c r="C38" s="677">
        <v>5961</v>
      </c>
      <c r="D38" s="677">
        <v>50</v>
      </c>
      <c r="E38" s="677">
        <v>13172</v>
      </c>
      <c r="F38" s="677">
        <v>13199</v>
      </c>
      <c r="G38" s="678">
        <v>2.2000000000000002</v>
      </c>
      <c r="H38" s="678">
        <v>72.3</v>
      </c>
      <c r="I38" s="678">
        <f>+'جدول  05-06 Table '!D38/'[1]مؤشرات أداء مستشفيلقطاع الخاص'!AQ34</f>
        <v>0.55555555555555558</v>
      </c>
      <c r="J38" s="678">
        <f>+'[1]مؤشرات أداء مستشفيلقطاع الخاص'!AR34/'جدول  05-06 Table '!D38</f>
        <v>2.2200000000000002</v>
      </c>
      <c r="K38" s="693" t="s">
        <v>357</v>
      </c>
      <c r="L38" s="591"/>
      <c r="M38" s="629"/>
      <c r="N38" s="341"/>
      <c r="O38" s="341"/>
      <c r="P38" s="341"/>
      <c r="Q38" s="345"/>
      <c r="R38" s="344"/>
      <c r="S38" s="344"/>
      <c r="T38" s="344"/>
      <c r="U38" s="344"/>
      <c r="V38" s="344"/>
      <c r="W38" s="344"/>
      <c r="X38" s="344"/>
      <c r="Y38" s="344"/>
      <c r="Z38" s="344"/>
      <c r="AA38" s="344"/>
    </row>
    <row r="39" spans="1:32" s="346" customFormat="1" ht="30" customHeight="1">
      <c r="A39" s="679" t="s">
        <v>395</v>
      </c>
      <c r="B39" s="680">
        <v>285414</v>
      </c>
      <c r="C39" s="680">
        <v>11768</v>
      </c>
      <c r="D39" s="680">
        <v>76</v>
      </c>
      <c r="E39" s="680">
        <v>22576</v>
      </c>
      <c r="F39" s="680">
        <v>22034</v>
      </c>
      <c r="G39" s="681">
        <v>1.9</v>
      </c>
      <c r="H39" s="681">
        <v>80</v>
      </c>
      <c r="I39" s="681">
        <f>+'جدول  05-06 Table '!D39/'[1]مؤشرات أداء مستشفيلقطاع الخاص'!AQ35</f>
        <v>0.65517241379310343</v>
      </c>
      <c r="J39" s="681">
        <f>+'[1]مؤشرات أداء مستشفيلقطاع الخاص'!AR35/'جدول  05-06 Table '!D39</f>
        <v>3.8684210526315788</v>
      </c>
      <c r="K39" s="694" t="s">
        <v>394</v>
      </c>
      <c r="L39" s="635"/>
      <c r="M39" s="636"/>
      <c r="N39" s="341"/>
      <c r="O39" s="341"/>
      <c r="P39" s="341"/>
      <c r="Q39" s="345"/>
      <c r="R39" s="344"/>
      <c r="S39" s="344"/>
      <c r="T39" s="344"/>
      <c r="U39" s="344"/>
      <c r="V39" s="344"/>
      <c r="W39" s="344"/>
      <c r="X39" s="344"/>
      <c r="Y39" s="344"/>
      <c r="Z39" s="344"/>
      <c r="AA39" s="344"/>
    </row>
    <row r="40" spans="1:32" s="412" customFormat="1" ht="30" customHeight="1">
      <c r="A40" s="690" t="s">
        <v>41</v>
      </c>
      <c r="B40" s="691">
        <f t="shared" ref="B40:J40" si="0">SUM(B9:B22,B28:B39)</f>
        <v>3428757.5</v>
      </c>
      <c r="C40" s="691">
        <f t="shared" si="0"/>
        <v>168029</v>
      </c>
      <c r="D40" s="691">
        <f t="shared" si="0"/>
        <v>1895</v>
      </c>
      <c r="E40" s="691">
        <f t="shared" si="0"/>
        <v>328447</v>
      </c>
      <c r="F40" s="691">
        <f t="shared" si="0"/>
        <v>348531</v>
      </c>
      <c r="G40" s="691">
        <f t="shared" si="0"/>
        <v>66.194018000073896</v>
      </c>
      <c r="H40" s="691">
        <f t="shared" si="0"/>
        <v>1389.8421735656684</v>
      </c>
      <c r="I40" s="691">
        <f t="shared" si="0"/>
        <v>24.451165880369526</v>
      </c>
      <c r="J40" s="691">
        <f t="shared" si="0"/>
        <v>77.222244918338717</v>
      </c>
      <c r="K40" s="692" t="s">
        <v>42</v>
      </c>
      <c r="L40" s="468"/>
      <c r="M40" s="468"/>
      <c r="N40" s="341"/>
      <c r="O40" s="341"/>
      <c r="P40" s="341"/>
      <c r="Q40" s="414"/>
      <c r="R40" s="413"/>
      <c r="S40" s="413"/>
      <c r="T40" s="413"/>
      <c r="U40" s="413"/>
      <c r="V40" s="413"/>
      <c r="W40" s="413"/>
      <c r="X40" s="413"/>
      <c r="Y40" s="413"/>
      <c r="Z40" s="413"/>
      <c r="AA40" s="413"/>
    </row>
    <row r="41" spans="1:32" s="426" customFormat="1" ht="3.75" customHeight="1">
      <c r="A41" s="468"/>
      <c r="B41" s="468"/>
      <c r="C41" s="469"/>
      <c r="D41" s="468"/>
      <c r="E41" s="468"/>
      <c r="F41" s="468"/>
      <c r="G41" s="468"/>
      <c r="H41" s="468"/>
      <c r="I41" s="468"/>
      <c r="J41" s="468"/>
      <c r="K41" s="468"/>
      <c r="L41" s="468"/>
      <c r="M41" s="468"/>
      <c r="N41" s="341"/>
      <c r="O41" s="341"/>
      <c r="P41" s="341"/>
      <c r="Q41" s="428"/>
      <c r="R41" s="427"/>
      <c r="S41" s="427"/>
      <c r="T41" s="427"/>
      <c r="U41" s="427"/>
      <c r="V41" s="427"/>
      <c r="W41" s="427"/>
      <c r="X41" s="427"/>
      <c r="Y41" s="427"/>
      <c r="Z41" s="427"/>
      <c r="AA41" s="427"/>
    </row>
    <row r="42" spans="1:32" s="347" customFormat="1" ht="15.75" customHeight="1">
      <c r="A42" s="880" t="s">
        <v>445</v>
      </c>
      <c r="B42" s="880"/>
      <c r="C42" s="880"/>
      <c r="D42" s="498"/>
      <c r="E42" s="498"/>
      <c r="F42" s="498"/>
      <c r="G42" s="498"/>
      <c r="H42" s="498"/>
      <c r="I42" s="867" t="s">
        <v>444</v>
      </c>
      <c r="J42" s="867"/>
      <c r="K42" s="867"/>
      <c r="L42" s="498"/>
      <c r="M42" s="498"/>
      <c r="N42" s="350"/>
      <c r="O42" s="350"/>
      <c r="P42" s="350"/>
      <c r="Q42" s="349"/>
      <c r="R42" s="348"/>
      <c r="S42" s="348"/>
      <c r="T42" s="348"/>
      <c r="U42" s="348"/>
      <c r="V42" s="348"/>
      <c r="W42" s="348"/>
      <c r="X42" s="348"/>
      <c r="Y42" s="348"/>
      <c r="Z42" s="348"/>
      <c r="AA42" s="348"/>
    </row>
    <row r="43" spans="1:32" s="347" customFormat="1" ht="15.75" customHeight="1">
      <c r="A43" s="496" t="s">
        <v>422</v>
      </c>
      <c r="B43" s="498"/>
      <c r="C43" s="500"/>
      <c r="D43" s="498"/>
      <c r="E43" s="498"/>
      <c r="F43" s="498"/>
      <c r="G43" s="498"/>
      <c r="H43" s="498"/>
      <c r="I43" s="498"/>
      <c r="J43" s="498"/>
      <c r="K43" s="534" t="s">
        <v>443</v>
      </c>
      <c r="L43" s="498"/>
      <c r="M43" s="498"/>
      <c r="N43" s="350"/>
      <c r="O43" s="350"/>
      <c r="P43" s="350"/>
      <c r="Q43" s="349"/>
      <c r="R43" s="348"/>
      <c r="S43" s="348"/>
      <c r="T43" s="348"/>
      <c r="U43" s="348"/>
      <c r="V43" s="348"/>
      <c r="W43" s="348"/>
      <c r="X43" s="348"/>
      <c r="Y43" s="348"/>
      <c r="Z43" s="348"/>
    </row>
    <row r="44" spans="1:32" s="347" customFormat="1" ht="15.75" customHeight="1">
      <c r="A44" s="498" t="s">
        <v>355</v>
      </c>
      <c r="B44" s="498"/>
      <c r="C44" s="500"/>
      <c r="D44" s="498"/>
      <c r="E44" s="498"/>
      <c r="F44" s="498"/>
      <c r="G44" s="498"/>
      <c r="H44" s="498"/>
      <c r="I44" s="498"/>
      <c r="J44" s="498"/>
      <c r="K44" s="498" t="s">
        <v>354</v>
      </c>
      <c r="L44" s="498"/>
      <c r="M44" s="498"/>
      <c r="N44" s="350"/>
      <c r="O44" s="350"/>
      <c r="P44" s="350"/>
      <c r="Q44" s="349"/>
      <c r="R44" s="348"/>
      <c r="S44" s="348"/>
      <c r="T44" s="348"/>
      <c r="U44" s="348"/>
      <c r="V44" s="348"/>
      <c r="W44" s="348"/>
      <c r="X44" s="348"/>
      <c r="Y44" s="348"/>
      <c r="Z44" s="348"/>
      <c r="AA44" s="348"/>
    </row>
    <row r="45" spans="1:32" s="346" customFormat="1">
      <c r="A45" s="468"/>
      <c r="B45" s="468"/>
      <c r="C45" s="469"/>
      <c r="D45" s="468"/>
      <c r="E45" s="468"/>
      <c r="F45" s="468"/>
      <c r="G45" s="468"/>
      <c r="H45" s="468"/>
      <c r="I45" s="468"/>
      <c r="J45" s="468"/>
      <c r="K45" s="468"/>
      <c r="L45" s="468"/>
      <c r="M45" s="468"/>
      <c r="N45" s="341"/>
      <c r="O45" s="341"/>
      <c r="P45" s="341"/>
      <c r="Q45" s="345"/>
      <c r="R45" s="344"/>
      <c r="S45" s="344"/>
      <c r="T45" s="344"/>
      <c r="U45" s="344"/>
      <c r="V45" s="344"/>
      <c r="W45" s="344"/>
      <c r="X45" s="344"/>
      <c r="Y45" s="344"/>
      <c r="Z45" s="344"/>
      <c r="AA45" s="344"/>
      <c r="AB45" s="347"/>
      <c r="AC45" s="347"/>
      <c r="AD45" s="347"/>
      <c r="AE45" s="347"/>
      <c r="AF45" s="347"/>
    </row>
    <row r="46" spans="1:32" s="342" customFormat="1">
      <c r="A46" s="468"/>
      <c r="B46" s="468"/>
      <c r="C46" s="469"/>
      <c r="D46" s="468"/>
      <c r="E46" s="468"/>
      <c r="F46" s="468"/>
      <c r="G46" s="468"/>
      <c r="H46" s="468"/>
      <c r="I46" s="468"/>
      <c r="J46" s="468"/>
      <c r="K46" s="468"/>
      <c r="L46" s="468"/>
      <c r="M46" s="468"/>
      <c r="N46" s="341"/>
      <c r="O46" s="341"/>
      <c r="P46" s="341"/>
      <c r="Q46" s="345"/>
      <c r="R46" s="344"/>
      <c r="S46" s="344"/>
      <c r="T46" s="344"/>
      <c r="U46" s="344"/>
      <c r="V46" s="344"/>
      <c r="W46" s="344"/>
      <c r="X46" s="344"/>
      <c r="Y46" s="344"/>
      <c r="Z46" s="344"/>
      <c r="AA46" s="344"/>
      <c r="AB46" s="343"/>
      <c r="AC46" s="343"/>
      <c r="AD46" s="343"/>
      <c r="AE46" s="343"/>
      <c r="AF46" s="343"/>
    </row>
    <row r="47" spans="1:32" s="342" customFormat="1">
      <c r="A47" s="468"/>
      <c r="B47" s="468"/>
      <c r="C47" s="469"/>
      <c r="D47" s="468"/>
      <c r="E47" s="468"/>
      <c r="F47" s="468"/>
      <c r="G47" s="468"/>
      <c r="H47" s="468"/>
      <c r="I47" s="468"/>
      <c r="J47" s="468"/>
      <c r="K47" s="468"/>
      <c r="L47" s="468"/>
      <c r="M47" s="468"/>
      <c r="N47" s="341"/>
      <c r="O47" s="341"/>
      <c r="P47" s="341"/>
      <c r="Q47" s="345"/>
      <c r="R47" s="344"/>
      <c r="S47" s="344"/>
      <c r="T47" s="344"/>
      <c r="U47" s="344"/>
      <c r="V47" s="344"/>
      <c r="W47" s="344"/>
      <c r="X47" s="344"/>
      <c r="Y47" s="344"/>
      <c r="Z47" s="344"/>
      <c r="AA47" s="344"/>
      <c r="AB47" s="343"/>
      <c r="AC47" s="343"/>
      <c r="AD47" s="343"/>
      <c r="AE47" s="343"/>
      <c r="AF47" s="343"/>
    </row>
    <row r="48" spans="1:32" s="342" customFormat="1">
      <c r="A48" s="468"/>
      <c r="B48" s="468"/>
      <c r="C48" s="469"/>
      <c r="D48" s="468"/>
      <c r="E48" s="468"/>
      <c r="F48" s="468"/>
      <c r="G48" s="468"/>
      <c r="H48" s="468"/>
      <c r="I48" s="468"/>
      <c r="J48" s="468"/>
      <c r="K48" s="468"/>
      <c r="L48" s="468"/>
      <c r="M48" s="468"/>
      <c r="N48" s="341"/>
      <c r="O48" s="341"/>
      <c r="P48" s="341"/>
      <c r="Q48" s="345"/>
      <c r="R48" s="344"/>
      <c r="S48" s="344"/>
      <c r="T48" s="344"/>
      <c r="U48" s="344"/>
      <c r="V48" s="344"/>
      <c r="W48" s="344"/>
      <c r="X48" s="344"/>
      <c r="Y48" s="344"/>
      <c r="Z48" s="344"/>
      <c r="AA48" s="344"/>
      <c r="AB48" s="343"/>
      <c r="AC48" s="343"/>
      <c r="AD48" s="343"/>
      <c r="AE48" s="343"/>
      <c r="AF48" s="343"/>
    </row>
    <row r="49" spans="1:32" s="342" customFormat="1">
      <c r="A49" s="468"/>
      <c r="B49" s="468"/>
      <c r="C49" s="469"/>
      <c r="D49" s="468"/>
      <c r="E49" s="468"/>
      <c r="F49" s="468"/>
      <c r="G49" s="468"/>
      <c r="H49" s="468"/>
      <c r="I49" s="468"/>
      <c r="J49" s="468"/>
      <c r="K49" s="468"/>
      <c r="L49" s="468"/>
      <c r="M49" s="468"/>
      <c r="N49" s="341"/>
      <c r="O49" s="341"/>
      <c r="P49" s="341"/>
      <c r="Q49" s="345"/>
      <c r="R49" s="344"/>
      <c r="S49" s="344"/>
      <c r="T49" s="344"/>
      <c r="U49" s="344"/>
      <c r="V49" s="344"/>
      <c r="W49" s="344"/>
      <c r="X49" s="344"/>
      <c r="Y49" s="344"/>
      <c r="Z49" s="344"/>
      <c r="AA49" s="344"/>
      <c r="AB49" s="343"/>
      <c r="AC49" s="343"/>
      <c r="AD49" s="343"/>
      <c r="AE49" s="343"/>
      <c r="AF49" s="343"/>
    </row>
    <row r="50" spans="1:32" s="342" customFormat="1">
      <c r="A50" s="468"/>
      <c r="B50" s="468"/>
      <c r="C50" s="469"/>
      <c r="D50" s="468"/>
      <c r="E50" s="468"/>
      <c r="F50" s="468"/>
      <c r="G50" s="468"/>
      <c r="H50" s="468"/>
      <c r="I50" s="468"/>
      <c r="J50" s="468"/>
      <c r="K50" s="468"/>
      <c r="L50" s="468"/>
      <c r="M50" s="468"/>
      <c r="N50" s="341"/>
      <c r="O50" s="341"/>
      <c r="P50" s="341"/>
      <c r="Q50" s="345"/>
      <c r="R50" s="344"/>
      <c r="S50" s="344"/>
      <c r="T50" s="344"/>
      <c r="U50" s="344"/>
      <c r="V50" s="344"/>
      <c r="W50" s="344"/>
      <c r="X50" s="344"/>
      <c r="Y50" s="344"/>
      <c r="Z50" s="344"/>
      <c r="AA50" s="344"/>
      <c r="AB50" s="343"/>
      <c r="AC50" s="343"/>
      <c r="AD50" s="343"/>
      <c r="AE50" s="343"/>
      <c r="AF50" s="343"/>
    </row>
    <row r="51" spans="1:32" s="342" customFormat="1">
      <c r="A51" s="468"/>
      <c r="B51" s="468"/>
      <c r="C51" s="469"/>
      <c r="D51" s="468"/>
      <c r="E51" s="468"/>
      <c r="F51" s="468"/>
      <c r="G51" s="468"/>
      <c r="H51" s="468"/>
      <c r="I51" s="468"/>
      <c r="J51" s="468"/>
      <c r="K51" s="468"/>
      <c r="L51" s="468"/>
      <c r="M51" s="468"/>
      <c r="N51" s="341"/>
      <c r="O51" s="341"/>
      <c r="P51" s="341"/>
      <c r="Q51" s="345"/>
      <c r="R51" s="344"/>
      <c r="S51" s="344"/>
      <c r="T51" s="344"/>
      <c r="U51" s="344"/>
      <c r="V51" s="344"/>
      <c r="W51" s="344"/>
      <c r="X51" s="344"/>
      <c r="Y51" s="344"/>
      <c r="Z51" s="344"/>
      <c r="AA51" s="344"/>
      <c r="AB51" s="343"/>
      <c r="AC51" s="343"/>
      <c r="AD51" s="343"/>
      <c r="AE51" s="343"/>
      <c r="AF51" s="343"/>
    </row>
    <row r="52" spans="1:32" s="342" customFormat="1">
      <c r="A52" s="468"/>
      <c r="B52" s="468"/>
      <c r="C52" s="469"/>
      <c r="D52" s="468"/>
      <c r="E52" s="468"/>
      <c r="F52" s="468"/>
      <c r="G52" s="468"/>
      <c r="H52" s="468"/>
      <c r="I52" s="468"/>
      <c r="J52" s="468"/>
      <c r="K52" s="468"/>
      <c r="L52" s="468"/>
      <c r="M52" s="468"/>
      <c r="N52" s="341"/>
      <c r="O52" s="341"/>
      <c r="P52" s="341"/>
      <c r="Q52" s="345"/>
      <c r="R52" s="344"/>
      <c r="S52" s="344"/>
      <c r="T52" s="344"/>
      <c r="U52" s="344"/>
      <c r="V52" s="344"/>
      <c r="W52" s="344"/>
      <c r="X52" s="344"/>
      <c r="Y52" s="344"/>
      <c r="Z52" s="344"/>
      <c r="AA52" s="344"/>
      <c r="AB52" s="343"/>
      <c r="AC52" s="343"/>
      <c r="AD52" s="343"/>
      <c r="AE52" s="343"/>
      <c r="AF52" s="343"/>
    </row>
    <row r="53" spans="1:32" s="342" customFormat="1">
      <c r="A53" s="468"/>
      <c r="B53" s="468"/>
      <c r="C53" s="469"/>
      <c r="D53" s="468"/>
      <c r="E53" s="468"/>
      <c r="F53" s="468"/>
      <c r="G53" s="468"/>
      <c r="H53" s="468"/>
      <c r="I53" s="468"/>
      <c r="J53" s="468"/>
      <c r="K53" s="468"/>
      <c r="L53" s="468"/>
      <c r="M53" s="468"/>
      <c r="N53" s="341"/>
      <c r="O53" s="341"/>
      <c r="P53" s="341"/>
      <c r="Q53" s="345"/>
      <c r="R53" s="344"/>
      <c r="S53" s="344"/>
      <c r="T53" s="344"/>
      <c r="U53" s="344"/>
      <c r="V53" s="344"/>
      <c r="W53" s="344"/>
      <c r="X53" s="344"/>
      <c r="Y53" s="344"/>
      <c r="Z53" s="344"/>
      <c r="AA53" s="344"/>
      <c r="AB53" s="343"/>
      <c r="AC53" s="343"/>
      <c r="AD53" s="343"/>
      <c r="AE53" s="343"/>
      <c r="AF53" s="343"/>
    </row>
    <row r="54" spans="1:32" s="342" customFormat="1">
      <c r="A54" s="468"/>
      <c r="B54" s="468"/>
      <c r="C54" s="469"/>
      <c r="D54" s="468"/>
      <c r="E54" s="468"/>
      <c r="F54" s="468"/>
      <c r="G54" s="468"/>
      <c r="H54" s="468"/>
      <c r="I54" s="468"/>
      <c r="J54" s="468"/>
      <c r="K54" s="468"/>
      <c r="L54" s="468"/>
      <c r="M54" s="468"/>
      <c r="N54" s="341"/>
      <c r="O54" s="341"/>
      <c r="P54" s="341"/>
      <c r="Q54" s="345"/>
      <c r="R54" s="344"/>
      <c r="S54" s="344"/>
      <c r="T54" s="344"/>
      <c r="U54" s="344"/>
      <c r="V54" s="344"/>
      <c r="W54" s="344"/>
      <c r="X54" s="344"/>
      <c r="Y54" s="344"/>
      <c r="Z54" s="344"/>
      <c r="AA54" s="344"/>
      <c r="AB54" s="343"/>
      <c r="AC54" s="343"/>
      <c r="AD54" s="343"/>
      <c r="AE54" s="343"/>
      <c r="AF54" s="343"/>
    </row>
    <row r="55" spans="1:32" s="342" customFormat="1">
      <c r="A55" s="468"/>
      <c r="B55" s="468"/>
      <c r="C55" s="469"/>
      <c r="D55" s="468"/>
      <c r="E55" s="468"/>
      <c r="F55" s="468"/>
      <c r="G55" s="468"/>
      <c r="H55" s="468"/>
      <c r="I55" s="468"/>
      <c r="J55" s="468"/>
      <c r="K55" s="468"/>
      <c r="L55" s="468"/>
      <c r="M55" s="468"/>
      <c r="N55" s="341"/>
      <c r="O55" s="341"/>
      <c r="P55" s="341"/>
      <c r="Q55" s="345"/>
      <c r="R55" s="344"/>
      <c r="S55" s="344"/>
      <c r="T55" s="344"/>
      <c r="U55" s="344"/>
      <c r="V55" s="344"/>
      <c r="W55" s="344"/>
      <c r="X55" s="344"/>
      <c r="Y55" s="344"/>
      <c r="Z55" s="344"/>
      <c r="AA55" s="344"/>
      <c r="AB55" s="343"/>
      <c r="AC55" s="343"/>
      <c r="AD55" s="343"/>
      <c r="AE55" s="343"/>
      <c r="AF55" s="343"/>
    </row>
    <row r="56" spans="1:32" s="342" customFormat="1">
      <c r="A56" s="468"/>
      <c r="B56" s="468"/>
      <c r="C56" s="469"/>
      <c r="D56" s="468"/>
      <c r="E56" s="468"/>
      <c r="F56" s="468"/>
      <c r="G56" s="468"/>
      <c r="H56" s="468"/>
      <c r="I56" s="468"/>
      <c r="J56" s="468"/>
      <c r="K56" s="468"/>
      <c r="L56" s="468"/>
      <c r="M56" s="468"/>
      <c r="N56" s="341"/>
      <c r="O56" s="341"/>
      <c r="P56" s="341"/>
      <c r="Q56" s="345"/>
      <c r="R56" s="344"/>
      <c r="S56" s="344"/>
      <c r="T56" s="344"/>
      <c r="U56" s="344"/>
      <c r="V56" s="344"/>
      <c r="W56" s="344"/>
      <c r="X56" s="344"/>
      <c r="Y56" s="344"/>
      <c r="Z56" s="344"/>
      <c r="AA56" s="344"/>
      <c r="AB56" s="343"/>
      <c r="AC56" s="343"/>
      <c r="AD56" s="343"/>
      <c r="AE56" s="343"/>
      <c r="AF56" s="343"/>
    </row>
    <row r="57" spans="1:32" s="342" customFormat="1">
      <c r="A57" s="468"/>
      <c r="B57" s="468"/>
      <c r="C57" s="469"/>
      <c r="D57" s="468"/>
      <c r="E57" s="468"/>
      <c r="F57" s="468"/>
      <c r="G57" s="468"/>
      <c r="H57" s="468"/>
      <c r="I57" s="468"/>
      <c r="J57" s="468"/>
      <c r="K57" s="468"/>
      <c r="L57" s="468"/>
      <c r="M57" s="468"/>
      <c r="N57" s="341"/>
      <c r="O57" s="341"/>
      <c r="P57" s="341"/>
      <c r="Q57" s="345"/>
      <c r="R57" s="344"/>
      <c r="S57" s="344"/>
      <c r="T57" s="344"/>
      <c r="U57" s="344"/>
      <c r="V57" s="344"/>
      <c r="W57" s="344"/>
      <c r="X57" s="344"/>
      <c r="Y57" s="344"/>
      <c r="Z57" s="344"/>
      <c r="AA57" s="344"/>
      <c r="AB57" s="343"/>
      <c r="AC57" s="343"/>
      <c r="AD57" s="343"/>
      <c r="AE57" s="343"/>
      <c r="AF57" s="343"/>
    </row>
    <row r="58" spans="1:32" s="342" customFormat="1">
      <c r="A58" s="468"/>
      <c r="B58" s="468"/>
      <c r="C58" s="469"/>
      <c r="D58" s="468"/>
      <c r="E58" s="468"/>
      <c r="F58" s="468"/>
      <c r="G58" s="468"/>
      <c r="H58" s="468"/>
      <c r="I58" s="468"/>
      <c r="J58" s="468"/>
      <c r="K58" s="468"/>
      <c r="L58" s="468"/>
      <c r="M58" s="468"/>
      <c r="N58" s="341"/>
      <c r="O58" s="341"/>
      <c r="P58" s="341"/>
      <c r="Q58" s="345"/>
      <c r="R58" s="344"/>
      <c r="S58" s="344"/>
      <c r="T58" s="344"/>
      <c r="U58" s="344"/>
      <c r="V58" s="344"/>
      <c r="W58" s="344"/>
      <c r="X58" s="344"/>
      <c r="Y58" s="344"/>
      <c r="Z58" s="344"/>
      <c r="AA58" s="344"/>
      <c r="AB58" s="343"/>
      <c r="AC58" s="343"/>
      <c r="AD58" s="343"/>
      <c r="AE58" s="343"/>
      <c r="AF58" s="343"/>
    </row>
    <row r="59" spans="1:32" s="342" customFormat="1">
      <c r="A59" s="468"/>
      <c r="B59" s="468"/>
      <c r="C59" s="469"/>
      <c r="D59" s="468"/>
      <c r="E59" s="468"/>
      <c r="F59" s="468"/>
      <c r="G59" s="468"/>
      <c r="H59" s="468"/>
      <c r="I59" s="468"/>
      <c r="J59" s="468"/>
      <c r="K59" s="468"/>
      <c r="L59" s="468"/>
      <c r="M59" s="468"/>
      <c r="N59" s="341"/>
      <c r="O59" s="341"/>
      <c r="P59" s="341"/>
      <c r="Q59" s="345"/>
      <c r="R59" s="344"/>
      <c r="S59" s="344"/>
      <c r="T59" s="344"/>
      <c r="U59" s="344"/>
      <c r="V59" s="344"/>
      <c r="W59" s="344"/>
      <c r="X59" s="344"/>
      <c r="Y59" s="344"/>
      <c r="Z59" s="344"/>
      <c r="AA59" s="344"/>
      <c r="AB59" s="343"/>
      <c r="AC59" s="343"/>
      <c r="AD59" s="343"/>
      <c r="AE59" s="343"/>
      <c r="AF59" s="343"/>
    </row>
    <row r="60" spans="1:32" s="342" customFormat="1">
      <c r="A60" s="468"/>
      <c r="B60" s="468"/>
      <c r="C60" s="469"/>
      <c r="D60" s="468"/>
      <c r="E60" s="468"/>
      <c r="F60" s="468"/>
      <c r="G60" s="468"/>
      <c r="H60" s="468"/>
      <c r="I60" s="468"/>
      <c r="J60" s="468"/>
      <c r="K60" s="468"/>
      <c r="L60" s="468"/>
      <c r="M60" s="468"/>
      <c r="N60" s="341"/>
      <c r="O60" s="341"/>
      <c r="P60" s="341"/>
      <c r="Q60" s="345"/>
      <c r="R60" s="344"/>
      <c r="S60" s="344"/>
      <c r="T60" s="344"/>
      <c r="U60" s="344"/>
      <c r="V60" s="344"/>
      <c r="W60" s="344"/>
      <c r="X60" s="344"/>
      <c r="Y60" s="344"/>
      <c r="Z60" s="344"/>
      <c r="AA60" s="344"/>
      <c r="AB60" s="343"/>
      <c r="AC60" s="343"/>
      <c r="AD60" s="343"/>
      <c r="AE60" s="343"/>
      <c r="AF60" s="343"/>
    </row>
    <row r="61" spans="1:32" s="342" customFormat="1">
      <c r="A61" s="468"/>
      <c r="B61" s="468"/>
      <c r="C61" s="469"/>
      <c r="D61" s="468"/>
      <c r="E61" s="468"/>
      <c r="F61" s="468"/>
      <c r="G61" s="468"/>
      <c r="H61" s="468"/>
      <c r="I61" s="468"/>
      <c r="J61" s="468"/>
      <c r="K61" s="468"/>
      <c r="L61" s="468"/>
      <c r="M61" s="468"/>
      <c r="N61" s="341"/>
      <c r="O61" s="341"/>
      <c r="P61" s="341"/>
      <c r="Q61" s="345"/>
      <c r="R61" s="344"/>
      <c r="S61" s="344"/>
      <c r="T61" s="344"/>
      <c r="U61" s="344"/>
      <c r="V61" s="344"/>
      <c r="W61" s="344"/>
      <c r="X61" s="344"/>
      <c r="Y61" s="344"/>
      <c r="Z61" s="344"/>
      <c r="AA61" s="344"/>
      <c r="AB61" s="343"/>
      <c r="AC61" s="343"/>
      <c r="AD61" s="343"/>
      <c r="AE61" s="343"/>
      <c r="AF61" s="343"/>
    </row>
    <row r="62" spans="1:32" s="342" customFormat="1">
      <c r="A62" s="468"/>
      <c r="B62" s="468"/>
      <c r="C62" s="469"/>
      <c r="D62" s="468"/>
      <c r="E62" s="468"/>
      <c r="F62" s="468"/>
      <c r="G62" s="468"/>
      <c r="H62" s="468"/>
      <c r="I62" s="468"/>
      <c r="J62" s="468"/>
      <c r="K62" s="468"/>
      <c r="L62" s="468"/>
      <c r="M62" s="468"/>
      <c r="N62" s="341"/>
      <c r="O62" s="341"/>
      <c r="P62" s="341"/>
      <c r="Q62" s="345"/>
      <c r="R62" s="344"/>
      <c r="S62" s="344"/>
      <c r="T62" s="344"/>
      <c r="U62" s="344"/>
      <c r="V62" s="344"/>
      <c r="W62" s="344"/>
      <c r="X62" s="344"/>
      <c r="Y62" s="344"/>
      <c r="Z62" s="344"/>
      <c r="AA62" s="344"/>
      <c r="AB62" s="343"/>
      <c r="AC62" s="343"/>
      <c r="AD62" s="343"/>
      <c r="AE62" s="343"/>
      <c r="AF62" s="343"/>
    </row>
    <row r="63" spans="1:32" s="342" customFormat="1">
      <c r="A63" s="468"/>
      <c r="B63" s="468"/>
      <c r="C63" s="469"/>
      <c r="D63" s="468"/>
      <c r="E63" s="468"/>
      <c r="F63" s="468"/>
      <c r="G63" s="468"/>
      <c r="H63" s="468"/>
      <c r="I63" s="468"/>
      <c r="J63" s="468"/>
      <c r="K63" s="468"/>
      <c r="L63" s="468"/>
      <c r="M63" s="468"/>
      <c r="N63" s="341"/>
      <c r="O63" s="341"/>
      <c r="P63" s="341"/>
      <c r="Q63" s="345"/>
      <c r="R63" s="344"/>
      <c r="S63" s="344"/>
      <c r="T63" s="344"/>
      <c r="U63" s="344"/>
      <c r="V63" s="344"/>
      <c r="W63" s="344"/>
      <c r="X63" s="344"/>
      <c r="Y63" s="344"/>
      <c r="Z63" s="344"/>
      <c r="AA63" s="344"/>
      <c r="AB63" s="343"/>
      <c r="AC63" s="343"/>
      <c r="AD63" s="343"/>
      <c r="AE63" s="343"/>
      <c r="AF63" s="343"/>
    </row>
    <row r="64" spans="1:32" s="342" customFormat="1">
      <c r="A64" s="468"/>
      <c r="B64" s="468"/>
      <c r="C64" s="469"/>
      <c r="D64" s="468"/>
      <c r="E64" s="468"/>
      <c r="F64" s="468"/>
      <c r="G64" s="468"/>
      <c r="H64" s="468"/>
      <c r="I64" s="468"/>
      <c r="J64" s="468"/>
      <c r="K64" s="468"/>
      <c r="L64" s="468"/>
      <c r="M64" s="468"/>
      <c r="N64" s="341"/>
      <c r="O64" s="341"/>
      <c r="P64" s="341"/>
      <c r="Q64" s="345"/>
      <c r="R64" s="344"/>
      <c r="S64" s="344"/>
      <c r="T64" s="344"/>
      <c r="U64" s="344"/>
      <c r="V64" s="344"/>
      <c r="W64" s="344"/>
      <c r="X64" s="344"/>
      <c r="Y64" s="344"/>
      <c r="Z64" s="344"/>
      <c r="AA64" s="344"/>
      <c r="AB64" s="343"/>
      <c r="AC64" s="343"/>
      <c r="AD64" s="343"/>
      <c r="AE64" s="343"/>
      <c r="AF64" s="343"/>
    </row>
    <row r="65" spans="1:32" s="342" customFormat="1">
      <c r="A65" s="468"/>
      <c r="B65" s="468"/>
      <c r="C65" s="469"/>
      <c r="D65" s="468"/>
      <c r="E65" s="468"/>
      <c r="F65" s="468"/>
      <c r="G65" s="468"/>
      <c r="H65" s="468"/>
      <c r="I65" s="468"/>
      <c r="J65" s="468"/>
      <c r="K65" s="468"/>
      <c r="L65" s="468"/>
      <c r="M65" s="468"/>
      <c r="N65" s="341"/>
      <c r="O65" s="341"/>
      <c r="P65" s="341"/>
      <c r="Q65" s="345"/>
      <c r="R65" s="344"/>
      <c r="S65" s="344"/>
      <c r="T65" s="344"/>
      <c r="U65" s="344"/>
      <c r="V65" s="344"/>
      <c r="W65" s="344"/>
      <c r="X65" s="344"/>
      <c r="Y65" s="344"/>
      <c r="Z65" s="344"/>
      <c r="AA65" s="344"/>
      <c r="AB65" s="343"/>
      <c r="AC65" s="343"/>
      <c r="AD65" s="343"/>
      <c r="AE65" s="343"/>
      <c r="AF65" s="343"/>
    </row>
    <row r="66" spans="1:32" s="342" customFormat="1">
      <c r="A66" s="468"/>
      <c r="B66" s="468"/>
      <c r="C66" s="469"/>
      <c r="D66" s="468"/>
      <c r="E66" s="468"/>
      <c r="F66" s="468"/>
      <c r="G66" s="468"/>
      <c r="H66" s="468"/>
      <c r="I66" s="468"/>
      <c r="J66" s="468"/>
      <c r="K66" s="468"/>
      <c r="L66" s="468"/>
      <c r="M66" s="468"/>
      <c r="N66" s="341"/>
      <c r="O66" s="341"/>
      <c r="P66" s="341"/>
      <c r="Q66" s="345"/>
      <c r="R66" s="344"/>
      <c r="S66" s="344"/>
      <c r="T66" s="344"/>
      <c r="U66" s="344"/>
      <c r="V66" s="344"/>
      <c r="W66" s="344"/>
      <c r="X66" s="344"/>
      <c r="Y66" s="344"/>
      <c r="Z66" s="344"/>
      <c r="AA66" s="344"/>
      <c r="AB66" s="343"/>
      <c r="AC66" s="343"/>
      <c r="AD66" s="343"/>
      <c r="AE66" s="343"/>
      <c r="AF66" s="343"/>
    </row>
    <row r="67" spans="1:32" s="342" customFormat="1">
      <c r="A67" s="468"/>
      <c r="B67" s="468"/>
      <c r="C67" s="469"/>
      <c r="D67" s="468"/>
      <c r="E67" s="468"/>
      <c r="F67" s="468"/>
      <c r="G67" s="468"/>
      <c r="H67" s="468"/>
      <c r="I67" s="468"/>
      <c r="J67" s="468"/>
      <c r="K67" s="468"/>
      <c r="L67" s="468"/>
      <c r="M67" s="468"/>
      <c r="N67" s="341"/>
      <c r="O67" s="341"/>
      <c r="P67" s="341"/>
      <c r="Q67" s="345"/>
      <c r="R67" s="344"/>
      <c r="S67" s="344"/>
      <c r="T67" s="344"/>
      <c r="U67" s="344"/>
      <c r="V67" s="344"/>
      <c r="W67" s="344"/>
      <c r="X67" s="344"/>
      <c r="Y67" s="344"/>
      <c r="Z67" s="344"/>
      <c r="AA67" s="344"/>
      <c r="AB67" s="343"/>
      <c r="AC67" s="343"/>
      <c r="AD67" s="343"/>
      <c r="AE67" s="343"/>
      <c r="AF67" s="343"/>
    </row>
    <row r="68" spans="1:32" s="342" customFormat="1">
      <c r="A68" s="468"/>
      <c r="B68" s="468"/>
      <c r="C68" s="469"/>
      <c r="D68" s="468"/>
      <c r="E68" s="468"/>
      <c r="F68" s="468"/>
      <c r="G68" s="468"/>
      <c r="H68" s="468"/>
      <c r="I68" s="468"/>
      <c r="J68" s="468"/>
      <c r="K68" s="468"/>
      <c r="L68" s="468"/>
      <c r="M68" s="468"/>
      <c r="N68" s="341"/>
      <c r="O68" s="341"/>
      <c r="P68" s="341"/>
      <c r="Q68" s="345"/>
      <c r="R68" s="344"/>
      <c r="S68" s="344"/>
      <c r="T68" s="344"/>
      <c r="U68" s="344"/>
      <c r="V68" s="344"/>
      <c r="W68" s="344"/>
      <c r="X68" s="344"/>
      <c r="Y68" s="344"/>
      <c r="Z68" s="344"/>
      <c r="AA68" s="344"/>
      <c r="AB68" s="343"/>
      <c r="AC68" s="343"/>
      <c r="AD68" s="343"/>
      <c r="AE68" s="343"/>
      <c r="AF68" s="343"/>
    </row>
    <row r="69" spans="1:32" s="342" customFormat="1">
      <c r="A69" s="468"/>
      <c r="B69" s="468"/>
      <c r="C69" s="469"/>
      <c r="D69" s="468"/>
      <c r="E69" s="468"/>
      <c r="F69" s="468"/>
      <c r="G69" s="468"/>
      <c r="H69" s="468"/>
      <c r="I69" s="468"/>
      <c r="J69" s="468"/>
      <c r="K69" s="468"/>
      <c r="L69" s="468"/>
      <c r="M69" s="468"/>
      <c r="N69" s="341"/>
      <c r="O69" s="341"/>
      <c r="P69" s="341"/>
      <c r="Q69" s="345"/>
      <c r="R69" s="344"/>
      <c r="S69" s="344"/>
      <c r="T69" s="344"/>
      <c r="U69" s="344"/>
      <c r="V69" s="344"/>
      <c r="W69" s="344"/>
      <c r="X69" s="344"/>
      <c r="Y69" s="344"/>
      <c r="Z69" s="344"/>
      <c r="AA69" s="344"/>
      <c r="AB69" s="343"/>
      <c r="AC69" s="343"/>
      <c r="AD69" s="343"/>
      <c r="AE69" s="343"/>
      <c r="AF69" s="343"/>
    </row>
    <row r="70" spans="1:32" s="342" customFormat="1">
      <c r="A70" s="468"/>
      <c r="B70" s="468"/>
      <c r="C70" s="469"/>
      <c r="D70" s="468"/>
      <c r="E70" s="468"/>
      <c r="F70" s="468"/>
      <c r="G70" s="468"/>
      <c r="H70" s="468"/>
      <c r="I70" s="468"/>
      <c r="J70" s="468"/>
      <c r="K70" s="468"/>
      <c r="L70" s="468"/>
      <c r="M70" s="468"/>
      <c r="N70" s="341"/>
      <c r="O70" s="341"/>
      <c r="P70" s="341"/>
      <c r="Q70" s="345"/>
      <c r="R70" s="344"/>
      <c r="S70" s="344"/>
      <c r="T70" s="344"/>
      <c r="U70" s="344"/>
      <c r="V70" s="344"/>
      <c r="W70" s="344"/>
      <c r="X70" s="344"/>
      <c r="Y70" s="344"/>
      <c r="Z70" s="344"/>
      <c r="AA70" s="344"/>
      <c r="AB70" s="343"/>
      <c r="AC70" s="343"/>
      <c r="AD70" s="343"/>
      <c r="AE70" s="343"/>
      <c r="AF70" s="343"/>
    </row>
    <row r="71" spans="1:32" s="342" customFormat="1">
      <c r="A71" s="468"/>
      <c r="B71" s="468"/>
      <c r="C71" s="469"/>
      <c r="D71" s="468"/>
      <c r="E71" s="468"/>
      <c r="F71" s="468"/>
      <c r="G71" s="468"/>
      <c r="H71" s="468"/>
      <c r="I71" s="468"/>
      <c r="J71" s="468"/>
      <c r="K71" s="468"/>
      <c r="L71" s="468"/>
      <c r="M71" s="468"/>
      <c r="N71" s="341"/>
      <c r="O71" s="341"/>
      <c r="P71" s="341"/>
      <c r="Q71" s="345"/>
      <c r="R71" s="344"/>
      <c r="S71" s="344"/>
      <c r="T71" s="344"/>
      <c r="U71" s="344"/>
      <c r="V71" s="344"/>
      <c r="W71" s="344"/>
      <c r="X71" s="344"/>
      <c r="Y71" s="344"/>
      <c r="Z71" s="344"/>
      <c r="AA71" s="344"/>
      <c r="AB71" s="343"/>
      <c r="AC71" s="343"/>
      <c r="AD71" s="343"/>
      <c r="AE71" s="343"/>
      <c r="AF71" s="343"/>
    </row>
    <row r="72" spans="1:32" s="342" customFormat="1">
      <c r="A72" s="468"/>
      <c r="B72" s="468"/>
      <c r="C72" s="469"/>
      <c r="D72" s="468"/>
      <c r="E72" s="468"/>
      <c r="F72" s="468"/>
      <c r="G72" s="468"/>
      <c r="H72" s="468"/>
      <c r="I72" s="468"/>
      <c r="J72" s="468"/>
      <c r="K72" s="468"/>
      <c r="L72" s="468"/>
      <c r="M72" s="468"/>
      <c r="N72" s="341"/>
      <c r="O72" s="341"/>
      <c r="P72" s="341"/>
      <c r="Q72" s="345"/>
      <c r="R72" s="344"/>
      <c r="S72" s="344"/>
      <c r="T72" s="344"/>
      <c r="U72" s="344"/>
      <c r="V72" s="344"/>
      <c r="W72" s="344"/>
      <c r="X72" s="344"/>
      <c r="Y72" s="344"/>
      <c r="Z72" s="344"/>
      <c r="AA72" s="344"/>
      <c r="AB72" s="343"/>
      <c r="AC72" s="343"/>
      <c r="AD72" s="343"/>
      <c r="AE72" s="343"/>
      <c r="AF72" s="343"/>
    </row>
    <row r="73" spans="1:32" s="342" customFormat="1">
      <c r="A73" s="468"/>
      <c r="B73" s="468"/>
      <c r="C73" s="469"/>
      <c r="D73" s="468"/>
      <c r="E73" s="468"/>
      <c r="F73" s="468"/>
      <c r="G73" s="468"/>
      <c r="H73" s="468"/>
      <c r="I73" s="468"/>
      <c r="J73" s="468"/>
      <c r="K73" s="468"/>
      <c r="L73" s="468"/>
      <c r="M73" s="468"/>
      <c r="N73" s="341"/>
      <c r="O73" s="341"/>
      <c r="P73" s="341"/>
      <c r="Q73" s="345"/>
      <c r="R73" s="344"/>
      <c r="S73" s="344"/>
      <c r="T73" s="344"/>
      <c r="U73" s="344"/>
      <c r="V73" s="344"/>
      <c r="W73" s="344"/>
      <c r="X73" s="344"/>
      <c r="Y73" s="344"/>
      <c r="Z73" s="344"/>
      <c r="AA73" s="344"/>
      <c r="AB73" s="343"/>
      <c r="AC73" s="343"/>
      <c r="AD73" s="343"/>
      <c r="AE73" s="343"/>
      <c r="AF73" s="343"/>
    </row>
    <row r="74" spans="1:32" s="342" customFormat="1">
      <c r="A74" s="468"/>
      <c r="B74" s="468"/>
      <c r="C74" s="469"/>
      <c r="D74" s="468"/>
      <c r="E74" s="468"/>
      <c r="F74" s="468"/>
      <c r="G74" s="468"/>
      <c r="H74" s="468"/>
      <c r="I74" s="468"/>
      <c r="J74" s="468"/>
      <c r="K74" s="468"/>
      <c r="L74" s="468"/>
      <c r="M74" s="468"/>
      <c r="N74" s="341"/>
      <c r="O74" s="341"/>
      <c r="P74" s="341"/>
      <c r="Q74" s="345"/>
      <c r="R74" s="344"/>
      <c r="S74" s="344"/>
      <c r="T74" s="344"/>
      <c r="U74" s="344"/>
      <c r="V74" s="344"/>
      <c r="W74" s="344"/>
      <c r="X74" s="344"/>
      <c r="Y74" s="344"/>
      <c r="Z74" s="344"/>
      <c r="AA74" s="344"/>
      <c r="AB74" s="343"/>
      <c r="AC74" s="343"/>
      <c r="AD74" s="343"/>
      <c r="AE74" s="343"/>
      <c r="AF74" s="343"/>
    </row>
    <row r="75" spans="1:32" s="342" customFormat="1">
      <c r="A75" s="468"/>
      <c r="B75" s="468"/>
      <c r="C75" s="469"/>
      <c r="D75" s="468"/>
      <c r="E75" s="468"/>
      <c r="F75" s="468"/>
      <c r="G75" s="468"/>
      <c r="H75" s="468"/>
      <c r="I75" s="468"/>
      <c r="J75" s="468"/>
      <c r="K75" s="468"/>
      <c r="L75" s="468"/>
      <c r="M75" s="468"/>
      <c r="N75" s="341"/>
      <c r="O75" s="341"/>
      <c r="P75" s="341"/>
      <c r="Q75" s="345"/>
      <c r="R75" s="344"/>
      <c r="S75" s="344"/>
      <c r="T75" s="344"/>
      <c r="U75" s="344"/>
      <c r="V75" s="344"/>
      <c r="W75" s="344"/>
      <c r="X75" s="344"/>
      <c r="Y75" s="344"/>
      <c r="Z75" s="344"/>
      <c r="AA75" s="344"/>
      <c r="AB75" s="343"/>
      <c r="AC75" s="343"/>
      <c r="AD75" s="343"/>
      <c r="AE75" s="343"/>
      <c r="AF75" s="343"/>
    </row>
    <row r="76" spans="1:32" s="342" customFormat="1">
      <c r="A76" s="468"/>
      <c r="B76" s="468"/>
      <c r="C76" s="469"/>
      <c r="D76" s="468"/>
      <c r="E76" s="468"/>
      <c r="F76" s="468"/>
      <c r="G76" s="468"/>
      <c r="H76" s="468"/>
      <c r="I76" s="468"/>
      <c r="J76" s="468"/>
      <c r="K76" s="468"/>
      <c r="L76" s="468"/>
      <c r="M76" s="468"/>
      <c r="N76" s="341"/>
      <c r="O76" s="341"/>
      <c r="P76" s="341"/>
      <c r="Q76" s="345"/>
      <c r="R76" s="344"/>
      <c r="S76" s="344"/>
      <c r="T76" s="344"/>
      <c r="U76" s="344"/>
      <c r="V76" s="344"/>
      <c r="W76" s="344"/>
      <c r="X76" s="344"/>
      <c r="Y76" s="344"/>
      <c r="Z76" s="344"/>
      <c r="AA76" s="344"/>
      <c r="AB76" s="343"/>
      <c r="AC76" s="343"/>
      <c r="AD76" s="343"/>
      <c r="AE76" s="343"/>
      <c r="AF76" s="343"/>
    </row>
    <row r="77" spans="1:32" s="342" customFormat="1">
      <c r="A77" s="468"/>
      <c r="B77" s="468"/>
      <c r="C77" s="469"/>
      <c r="D77" s="468"/>
      <c r="E77" s="468"/>
      <c r="F77" s="468"/>
      <c r="G77" s="468"/>
      <c r="H77" s="468"/>
      <c r="I77" s="468"/>
      <c r="J77" s="468"/>
      <c r="K77" s="468"/>
      <c r="L77" s="468"/>
      <c r="M77" s="468"/>
      <c r="N77" s="341"/>
      <c r="O77" s="341"/>
      <c r="P77" s="341"/>
      <c r="Q77" s="345"/>
      <c r="R77" s="344"/>
      <c r="S77" s="344"/>
      <c r="T77" s="344"/>
      <c r="U77" s="344"/>
      <c r="V77" s="344"/>
      <c r="W77" s="344"/>
      <c r="X77" s="344"/>
      <c r="Y77" s="344"/>
      <c r="Z77" s="344"/>
      <c r="AA77" s="344"/>
      <c r="AB77" s="343"/>
      <c r="AC77" s="343"/>
      <c r="AD77" s="343"/>
      <c r="AE77" s="343"/>
      <c r="AF77" s="343"/>
    </row>
    <row r="78" spans="1:32" s="342" customFormat="1">
      <c r="A78" s="468"/>
      <c r="B78" s="468"/>
      <c r="C78" s="469"/>
      <c r="D78" s="468"/>
      <c r="E78" s="468"/>
      <c r="F78" s="468"/>
      <c r="G78" s="468"/>
      <c r="H78" s="468"/>
      <c r="I78" s="468"/>
      <c r="J78" s="468"/>
      <c r="K78" s="468"/>
      <c r="L78" s="468"/>
      <c r="M78" s="468"/>
      <c r="N78" s="341"/>
      <c r="O78" s="341"/>
      <c r="P78" s="341"/>
      <c r="Q78" s="345"/>
      <c r="R78" s="344"/>
      <c r="S78" s="344"/>
      <c r="T78" s="344"/>
      <c r="U78" s="344"/>
      <c r="V78" s="344"/>
      <c r="W78" s="344"/>
      <c r="X78" s="344"/>
      <c r="Y78" s="344"/>
      <c r="Z78" s="344"/>
      <c r="AA78" s="344"/>
      <c r="AB78" s="343"/>
      <c r="AC78" s="343"/>
      <c r="AD78" s="343"/>
      <c r="AE78" s="343"/>
      <c r="AF78" s="343"/>
    </row>
    <row r="79" spans="1:32" s="342" customFormat="1">
      <c r="A79" s="468"/>
      <c r="B79" s="468"/>
      <c r="C79" s="469"/>
      <c r="D79" s="468"/>
      <c r="E79" s="468"/>
      <c r="F79" s="468"/>
      <c r="G79" s="468"/>
      <c r="H79" s="468"/>
      <c r="I79" s="468"/>
      <c r="J79" s="468"/>
      <c r="K79" s="468"/>
      <c r="L79" s="468"/>
      <c r="M79" s="468"/>
      <c r="N79" s="341"/>
      <c r="O79" s="341"/>
      <c r="P79" s="341"/>
      <c r="Q79" s="345"/>
      <c r="R79" s="344"/>
      <c r="S79" s="344"/>
      <c r="T79" s="344"/>
      <c r="U79" s="344"/>
      <c r="V79" s="344"/>
      <c r="W79" s="344"/>
      <c r="X79" s="344"/>
      <c r="Y79" s="344"/>
      <c r="Z79" s="344"/>
      <c r="AA79" s="344"/>
      <c r="AB79" s="343"/>
      <c r="AC79" s="343"/>
      <c r="AD79" s="343"/>
      <c r="AE79" s="343"/>
      <c r="AF79" s="343"/>
    </row>
    <row r="80" spans="1:32" s="342" customFormat="1">
      <c r="A80" s="468"/>
      <c r="B80" s="468"/>
      <c r="C80" s="469"/>
      <c r="D80" s="468"/>
      <c r="E80" s="468"/>
      <c r="F80" s="468"/>
      <c r="G80" s="468"/>
      <c r="H80" s="468"/>
      <c r="I80" s="468"/>
      <c r="J80" s="468"/>
      <c r="K80" s="468"/>
      <c r="L80" s="468"/>
      <c r="M80" s="468"/>
      <c r="N80" s="341"/>
      <c r="O80" s="341"/>
      <c r="P80" s="341"/>
      <c r="Q80" s="345"/>
      <c r="R80" s="344"/>
      <c r="S80" s="344"/>
      <c r="T80" s="344"/>
      <c r="U80" s="344"/>
      <c r="V80" s="344"/>
      <c r="W80" s="344"/>
      <c r="X80" s="344"/>
      <c r="Y80" s="344"/>
      <c r="Z80" s="344"/>
      <c r="AA80" s="344"/>
      <c r="AB80" s="343"/>
      <c r="AC80" s="343"/>
      <c r="AD80" s="343"/>
      <c r="AE80" s="343"/>
      <c r="AF80" s="343"/>
    </row>
  </sheetData>
  <mergeCells count="26">
    <mergeCell ref="A42:C42"/>
    <mergeCell ref="I42:K42"/>
    <mergeCell ref="I6:I7"/>
    <mergeCell ref="J6:J7"/>
    <mergeCell ref="K6:K8"/>
    <mergeCell ref="A24:B24"/>
    <mergeCell ref="A25:A27"/>
    <mergeCell ref="B25:B26"/>
    <mergeCell ref="C25:C26"/>
    <mergeCell ref="D25:D26"/>
    <mergeCell ref="K25:K27"/>
    <mergeCell ref="E25:F25"/>
    <mergeCell ref="G25:G26"/>
    <mergeCell ref="H25:H26"/>
    <mergeCell ref="I25:I26"/>
    <mergeCell ref="J25:J26"/>
    <mergeCell ref="A2:K2"/>
    <mergeCell ref="A3:K3"/>
    <mergeCell ref="A4:K4"/>
    <mergeCell ref="A6:A8"/>
    <mergeCell ref="B6:B7"/>
    <mergeCell ref="C6:C7"/>
    <mergeCell ref="D6:D7"/>
    <mergeCell ref="E6:F6"/>
    <mergeCell ref="G6:G7"/>
    <mergeCell ref="H6:H7"/>
  </mergeCells>
  <printOptions horizontalCentered="1"/>
  <pageMargins left="0.25" right="0.25" top="0.17" bottom="0.17" header="0" footer="0.18"/>
  <pageSetup paperSize="9" scale="9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rightToLeft="1" view="pageBreakPreview" topLeftCell="A4" zoomScale="115" zoomScaleNormal="100" zoomScaleSheetLayoutView="115" workbookViewId="0">
      <selection activeCell="F53" sqref="F53"/>
    </sheetView>
  </sheetViews>
  <sheetFormatPr defaultRowHeight="22.5"/>
  <cols>
    <col min="1" max="1" width="18.7109375" style="468" customWidth="1"/>
    <col min="2" max="7" width="15.85546875" style="468" customWidth="1"/>
    <col min="8" max="8" width="18.7109375" style="468" customWidth="1"/>
    <col min="9" max="9" width="24" style="468" customWidth="1"/>
    <col min="10" max="13" width="9.140625" style="468"/>
    <col min="14" max="17" width="9.140625" style="341"/>
    <col min="18" max="18" width="9.140625" style="340"/>
    <col min="19" max="27" width="9.140625" style="339"/>
    <col min="28" max="30" width="9.140625" style="338"/>
    <col min="31" max="16384" width="9.140625" style="337"/>
  </cols>
  <sheetData>
    <row r="1" spans="1:30" ht="48.75" customHeight="1"/>
    <row r="2" spans="1:30" s="407" customFormat="1" ht="16.5" customHeight="1">
      <c r="A2" s="610" t="s">
        <v>708</v>
      </c>
      <c r="B2" s="610"/>
      <c r="C2" s="610"/>
      <c r="D2" s="610"/>
      <c r="E2" s="610"/>
      <c r="F2" s="610"/>
      <c r="G2" s="610"/>
      <c r="H2" s="610"/>
      <c r="I2" s="284"/>
      <c r="J2" s="284"/>
      <c r="K2" s="284"/>
      <c r="L2" s="284"/>
      <c r="M2" s="284"/>
      <c r="N2" s="405"/>
      <c r="O2" s="405"/>
      <c r="P2" s="405"/>
      <c r="Q2" s="405"/>
      <c r="R2" s="404"/>
      <c r="S2" s="403"/>
      <c r="T2" s="403"/>
      <c r="U2" s="403"/>
      <c r="V2" s="403"/>
      <c r="W2" s="403"/>
      <c r="X2" s="403"/>
      <c r="Y2" s="403"/>
      <c r="Z2" s="403"/>
      <c r="AA2" s="403"/>
    </row>
    <row r="3" spans="1:30" s="402" customFormat="1" ht="17.25" customHeight="1">
      <c r="A3" s="886" t="s">
        <v>709</v>
      </c>
      <c r="B3" s="886"/>
      <c r="C3" s="886"/>
      <c r="D3" s="886"/>
      <c r="E3" s="886"/>
      <c r="F3" s="886"/>
      <c r="G3" s="886"/>
      <c r="H3" s="886"/>
      <c r="I3" s="284"/>
      <c r="J3" s="284"/>
      <c r="K3" s="284"/>
      <c r="L3" s="284"/>
      <c r="M3" s="284"/>
      <c r="N3" s="405"/>
      <c r="O3" s="405"/>
      <c r="P3" s="405"/>
      <c r="Q3" s="405"/>
      <c r="R3" s="404"/>
      <c r="S3" s="403"/>
      <c r="T3" s="403"/>
      <c r="U3" s="403"/>
      <c r="V3" s="403"/>
      <c r="W3" s="403"/>
      <c r="X3" s="403"/>
      <c r="Y3" s="403"/>
      <c r="Z3" s="403"/>
      <c r="AA3" s="403"/>
    </row>
    <row r="4" spans="1:30" s="402" customFormat="1" ht="21" customHeight="1">
      <c r="A4" s="630" t="s">
        <v>488</v>
      </c>
      <c r="B4" s="610"/>
      <c r="C4" s="610"/>
      <c r="D4" s="610"/>
      <c r="E4" s="610"/>
      <c r="F4" s="610"/>
      <c r="G4" s="610"/>
      <c r="H4" s="610"/>
      <c r="I4" s="284"/>
      <c r="J4" s="284"/>
      <c r="K4" s="284"/>
      <c r="L4" s="284"/>
      <c r="M4" s="284"/>
      <c r="N4" s="405"/>
      <c r="O4" s="405"/>
      <c r="P4" s="405"/>
      <c r="Q4" s="405"/>
      <c r="R4" s="404"/>
      <c r="S4" s="403"/>
      <c r="T4" s="403"/>
      <c r="U4" s="403"/>
      <c r="V4" s="403"/>
      <c r="W4" s="403"/>
      <c r="X4" s="403"/>
      <c r="Y4" s="403"/>
      <c r="Z4" s="403"/>
      <c r="AA4" s="403"/>
    </row>
    <row r="5" spans="1:30" s="366" customFormat="1" ht="3" customHeight="1">
      <c r="A5" s="468"/>
      <c r="B5" s="468"/>
      <c r="C5" s="468"/>
      <c r="D5" s="468"/>
      <c r="E5" s="468"/>
      <c r="F5" s="468"/>
      <c r="G5" s="468"/>
      <c r="H5" s="468"/>
      <c r="I5" s="468"/>
      <c r="J5" s="468"/>
      <c r="K5" s="468"/>
      <c r="L5" s="468"/>
      <c r="M5" s="468"/>
      <c r="N5" s="341"/>
      <c r="O5" s="341"/>
      <c r="P5" s="341"/>
      <c r="Q5" s="341"/>
      <c r="R5" s="345"/>
      <c r="S5" s="344"/>
      <c r="T5" s="344"/>
      <c r="U5" s="344"/>
      <c r="V5" s="344"/>
      <c r="W5" s="344"/>
      <c r="X5" s="344"/>
      <c r="Y5" s="344"/>
      <c r="Z5" s="344"/>
      <c r="AA5" s="344"/>
      <c r="AB5" s="347"/>
      <c r="AC5" s="347"/>
      <c r="AD5" s="347"/>
    </row>
    <row r="6" spans="1:30" s="366" customFormat="1" ht="24.95" customHeight="1">
      <c r="A6" s="865" t="s">
        <v>487</v>
      </c>
      <c r="B6" s="865"/>
      <c r="C6" s="468"/>
      <c r="D6" s="468"/>
      <c r="E6" s="468"/>
      <c r="F6" s="468"/>
      <c r="G6" s="468"/>
      <c r="H6" s="468"/>
      <c r="I6" s="468"/>
      <c r="J6" s="468"/>
      <c r="K6" s="468"/>
      <c r="L6" s="468"/>
      <c r="M6" s="468"/>
      <c r="N6" s="341"/>
      <c r="O6" s="341"/>
      <c r="P6" s="341"/>
      <c r="Q6" s="341"/>
      <c r="R6" s="345"/>
      <c r="S6" s="344"/>
      <c r="T6" s="344"/>
      <c r="U6" s="344"/>
      <c r="V6" s="344"/>
      <c r="W6" s="344"/>
      <c r="X6" s="344"/>
      <c r="Y6" s="344"/>
      <c r="Z6" s="344"/>
      <c r="AA6" s="344"/>
      <c r="AB6" s="347"/>
      <c r="AC6" s="347"/>
      <c r="AD6" s="347"/>
    </row>
    <row r="7" spans="1:30" s="362" customFormat="1" ht="24" customHeight="1">
      <c r="A7" s="887" t="s">
        <v>486</v>
      </c>
      <c r="B7" s="545" t="s">
        <v>485</v>
      </c>
      <c r="C7" s="545"/>
      <c r="D7" s="545"/>
      <c r="E7" s="545" t="s">
        <v>484</v>
      </c>
      <c r="F7" s="545"/>
      <c r="G7" s="545"/>
      <c r="H7" s="890" t="s">
        <v>78</v>
      </c>
      <c r="I7" s="590"/>
      <c r="J7" s="590"/>
      <c r="K7" s="590"/>
      <c r="L7" s="590"/>
      <c r="M7" s="590"/>
      <c r="N7" s="263"/>
      <c r="O7" s="263"/>
      <c r="P7" s="263"/>
      <c r="Q7" s="263"/>
      <c r="R7" s="365"/>
      <c r="S7" s="364"/>
      <c r="T7" s="364"/>
      <c r="U7" s="364"/>
      <c r="V7" s="364"/>
      <c r="W7" s="364"/>
      <c r="X7" s="364"/>
      <c r="Y7" s="364"/>
      <c r="Z7" s="364"/>
      <c r="AA7" s="364"/>
      <c r="AB7" s="363"/>
      <c r="AC7" s="363"/>
      <c r="AD7" s="363"/>
    </row>
    <row r="8" spans="1:30" s="362" customFormat="1" ht="20.25" customHeight="1">
      <c r="A8" s="888"/>
      <c r="B8" s="546" t="s">
        <v>483</v>
      </c>
      <c r="C8" s="546"/>
      <c r="D8" s="546"/>
      <c r="E8" s="546" t="s">
        <v>482</v>
      </c>
      <c r="F8" s="546"/>
      <c r="G8" s="546"/>
      <c r="H8" s="891"/>
      <c r="I8" s="590"/>
      <c r="J8" s="590"/>
      <c r="K8" s="590"/>
      <c r="L8" s="590"/>
      <c r="M8" s="590"/>
      <c r="N8" s="263"/>
      <c r="O8" s="263"/>
      <c r="P8" s="263"/>
      <c r="Q8" s="263"/>
      <c r="R8" s="365"/>
      <c r="S8" s="364"/>
      <c r="T8" s="364"/>
      <c r="U8" s="364"/>
      <c r="V8" s="364"/>
      <c r="W8" s="364"/>
      <c r="X8" s="364"/>
      <c r="Y8" s="364"/>
      <c r="Z8" s="364"/>
      <c r="AA8" s="364"/>
      <c r="AB8" s="363"/>
      <c r="AC8" s="363"/>
      <c r="AD8" s="363"/>
    </row>
    <row r="9" spans="1:30" s="362" customFormat="1" ht="30" customHeight="1">
      <c r="A9" s="889"/>
      <c r="B9" s="543">
        <v>2014</v>
      </c>
      <c r="C9" s="543">
        <v>2015</v>
      </c>
      <c r="D9" s="543">
        <v>2016</v>
      </c>
      <c r="E9" s="543">
        <v>2014</v>
      </c>
      <c r="F9" s="543">
        <v>2015</v>
      </c>
      <c r="G9" s="543">
        <v>2016</v>
      </c>
      <c r="H9" s="892"/>
      <c r="I9" s="590"/>
      <c r="J9" s="590"/>
      <c r="K9" s="590"/>
      <c r="L9" s="590"/>
      <c r="M9" s="590"/>
      <c r="N9" s="263"/>
      <c r="O9" s="263"/>
      <c r="P9" s="263"/>
      <c r="Q9" s="263"/>
      <c r="R9" s="365"/>
      <c r="S9" s="364"/>
      <c r="T9" s="364"/>
      <c r="U9" s="364"/>
      <c r="V9" s="364"/>
      <c r="W9" s="364"/>
      <c r="X9" s="364"/>
      <c r="Y9" s="364"/>
      <c r="Z9" s="364"/>
      <c r="AA9" s="364"/>
      <c r="AB9" s="363"/>
      <c r="AC9" s="363"/>
      <c r="AD9" s="363"/>
    </row>
    <row r="10" spans="1:30" s="399" customFormat="1" ht="23.25" customHeight="1">
      <c r="A10" s="521" t="s">
        <v>426</v>
      </c>
      <c r="B10" s="547"/>
      <c r="C10" s="547"/>
      <c r="D10" s="547"/>
      <c r="E10" s="547"/>
      <c r="F10" s="547"/>
      <c r="G10" s="547"/>
      <c r="H10" s="523" t="s">
        <v>338</v>
      </c>
      <c r="I10" s="590"/>
      <c r="J10" s="590"/>
      <c r="K10" s="590"/>
      <c r="L10" s="590"/>
      <c r="M10" s="590"/>
      <c r="N10" s="263"/>
      <c r="O10" s="263"/>
      <c r="P10" s="263"/>
      <c r="Q10" s="263"/>
      <c r="R10" s="365"/>
      <c r="S10" s="364"/>
      <c r="T10" s="364"/>
      <c r="U10" s="364"/>
      <c r="V10" s="364"/>
      <c r="W10" s="364"/>
      <c r="X10" s="364"/>
      <c r="Y10" s="364"/>
      <c r="Z10" s="364"/>
      <c r="AA10" s="364"/>
      <c r="AB10" s="363"/>
      <c r="AC10" s="363"/>
      <c r="AD10" s="363"/>
    </row>
    <row r="11" spans="1:30" s="346" customFormat="1" ht="23.25" customHeight="1">
      <c r="A11" s="527" t="s">
        <v>478</v>
      </c>
      <c r="B11" s="548">
        <v>63151</v>
      </c>
      <c r="C11" s="548">
        <v>55800</v>
      </c>
      <c r="D11" s="548">
        <v>50621</v>
      </c>
      <c r="E11" s="548">
        <v>6463</v>
      </c>
      <c r="F11" s="548">
        <v>6098</v>
      </c>
      <c r="G11" s="548">
        <v>6215</v>
      </c>
      <c r="H11" s="529" t="s">
        <v>477</v>
      </c>
      <c r="I11" s="468"/>
      <c r="J11" s="468"/>
      <c r="K11" s="468"/>
      <c r="L11" s="468"/>
      <c r="M11" s="468"/>
      <c r="N11" s="341"/>
      <c r="O11" s="341"/>
      <c r="P11" s="341"/>
      <c r="Q11" s="341"/>
      <c r="R11" s="345"/>
      <c r="S11" s="344"/>
      <c r="T11" s="344"/>
      <c r="U11" s="344"/>
      <c r="V11" s="344"/>
      <c r="W11" s="344"/>
      <c r="X11" s="344"/>
      <c r="Y11" s="344"/>
      <c r="Z11" s="344"/>
      <c r="AA11" s="344"/>
      <c r="AB11" s="347"/>
      <c r="AC11" s="347"/>
      <c r="AD11" s="347"/>
    </row>
    <row r="12" spans="1:30" s="346" customFormat="1" ht="23.25" customHeight="1">
      <c r="A12" s="521" t="s">
        <v>210</v>
      </c>
      <c r="B12" s="549">
        <f>((B11/B20)*100)</f>
        <v>1.7548110655549798</v>
      </c>
      <c r="C12" s="549">
        <f>(C11/C20)*100</f>
        <v>1.5452928662302552</v>
      </c>
      <c r="D12" s="549">
        <f>(D11/D20)*100</f>
        <v>1.2057585624554876</v>
      </c>
      <c r="E12" s="549">
        <f>((E11/E20)*100)</f>
        <v>2.7471966946926352</v>
      </c>
      <c r="F12" s="549">
        <f>(F11/F20)*100</f>
        <v>2.5638222730483333</v>
      </c>
      <c r="G12" s="549">
        <f>(G11/G20)*100</f>
        <v>2.427374061662722</v>
      </c>
      <c r="H12" s="523" t="s">
        <v>210</v>
      </c>
      <c r="I12" s="468"/>
      <c r="J12" s="468"/>
      <c r="K12" s="468"/>
      <c r="L12" s="468"/>
      <c r="M12" s="468"/>
      <c r="N12" s="341"/>
      <c r="O12" s="341"/>
      <c r="P12" s="341"/>
      <c r="Q12" s="341"/>
      <c r="R12" s="345"/>
      <c r="S12" s="344"/>
      <c r="T12" s="344"/>
      <c r="U12" s="344"/>
      <c r="V12" s="344"/>
      <c r="W12" s="344"/>
      <c r="X12" s="344"/>
      <c r="Y12" s="344"/>
      <c r="Z12" s="344"/>
      <c r="AA12" s="344"/>
      <c r="AB12" s="347"/>
      <c r="AC12" s="347"/>
      <c r="AD12" s="347"/>
    </row>
    <row r="13" spans="1:30" s="346" customFormat="1" ht="23.25" customHeight="1">
      <c r="A13" s="527" t="s">
        <v>481</v>
      </c>
      <c r="B13" s="550"/>
      <c r="C13" s="548"/>
      <c r="D13" s="548"/>
      <c r="E13" s="548"/>
      <c r="F13" s="548"/>
      <c r="G13" s="548"/>
      <c r="H13" s="529" t="s">
        <v>323</v>
      </c>
      <c r="I13" s="468"/>
      <c r="J13" s="468"/>
      <c r="K13" s="468"/>
      <c r="L13" s="468"/>
      <c r="M13" s="468"/>
      <c r="N13" s="341"/>
      <c r="O13" s="341"/>
      <c r="P13" s="341"/>
      <c r="Q13" s="341"/>
      <c r="R13" s="345"/>
      <c r="S13" s="344"/>
      <c r="T13" s="344"/>
      <c r="U13" s="344"/>
      <c r="V13" s="344"/>
      <c r="W13" s="344"/>
      <c r="X13" s="344"/>
      <c r="Y13" s="344"/>
      <c r="Z13" s="344"/>
      <c r="AA13" s="344"/>
      <c r="AB13" s="347"/>
      <c r="AC13" s="347"/>
      <c r="AD13" s="347"/>
    </row>
    <row r="14" spans="1:30" s="346" customFormat="1" ht="23.25" customHeight="1">
      <c r="A14" s="521" t="s">
        <v>478</v>
      </c>
      <c r="B14" s="464">
        <v>521802</v>
      </c>
      <c r="C14" s="464">
        <v>545942</v>
      </c>
      <c r="D14" s="464">
        <v>718891</v>
      </c>
      <c r="E14" s="464">
        <v>80556</v>
      </c>
      <c r="F14" s="464">
        <v>81251</v>
      </c>
      <c r="G14" s="464">
        <v>81794</v>
      </c>
      <c r="H14" s="523" t="s">
        <v>477</v>
      </c>
      <c r="I14" s="597"/>
      <c r="J14" s="468"/>
      <c r="K14" s="468"/>
      <c r="L14" s="468"/>
      <c r="M14" s="468"/>
      <c r="N14" s="341"/>
      <c r="O14" s="341"/>
      <c r="P14" s="341"/>
      <c r="Q14" s="341"/>
      <c r="R14" s="345"/>
      <c r="S14" s="344"/>
      <c r="T14" s="344"/>
      <c r="U14" s="344"/>
      <c r="V14" s="344"/>
      <c r="W14" s="344"/>
      <c r="X14" s="344"/>
      <c r="Y14" s="344"/>
      <c r="Z14" s="344"/>
      <c r="AA14" s="344"/>
      <c r="AB14" s="347"/>
      <c r="AC14" s="347"/>
      <c r="AD14" s="347"/>
    </row>
    <row r="15" spans="1:30" s="346" customFormat="1" ht="23.25" customHeight="1">
      <c r="A15" s="527" t="s">
        <v>210</v>
      </c>
      <c r="B15" s="551">
        <f t="shared" ref="B15:G15" si="0">((B14/B20)*100)</f>
        <v>14.499594996575185</v>
      </c>
      <c r="C15" s="551">
        <f t="shared" si="0"/>
        <v>15.119001397410001</v>
      </c>
      <c r="D15" s="551">
        <f t="shared" si="0"/>
        <v>17.123505634463719</v>
      </c>
      <c r="E15" s="551">
        <f t="shared" si="0"/>
        <v>34.241556078858103</v>
      </c>
      <c r="F15" s="551">
        <f t="shared" si="0"/>
        <v>34.160892670949515</v>
      </c>
      <c r="G15" s="551">
        <f t="shared" si="0"/>
        <v>31.946039259797377</v>
      </c>
      <c r="H15" s="529" t="s">
        <v>210</v>
      </c>
      <c r="I15" s="468"/>
      <c r="J15" s="468"/>
      <c r="K15" s="468"/>
      <c r="L15" s="468"/>
      <c r="M15" s="468"/>
      <c r="N15" s="341"/>
      <c r="O15" s="341"/>
      <c r="P15" s="341"/>
      <c r="Q15" s="341"/>
      <c r="R15" s="345"/>
      <c r="S15" s="344"/>
      <c r="T15" s="344"/>
      <c r="U15" s="344"/>
      <c r="V15" s="344"/>
      <c r="W15" s="344"/>
      <c r="X15" s="344"/>
      <c r="Y15" s="344"/>
      <c r="Z15" s="344"/>
      <c r="AA15" s="344"/>
      <c r="AB15" s="347"/>
      <c r="AC15" s="347"/>
      <c r="AD15" s="347"/>
    </row>
    <row r="16" spans="1:30" s="347" customFormat="1" ht="23.25" customHeight="1">
      <c r="A16" s="521" t="s">
        <v>480</v>
      </c>
      <c r="B16" s="464"/>
      <c r="C16" s="464"/>
      <c r="D16" s="464"/>
      <c r="E16" s="464"/>
      <c r="F16" s="464"/>
      <c r="G16" s="464"/>
      <c r="H16" s="523" t="s">
        <v>479</v>
      </c>
      <c r="I16" s="468"/>
      <c r="J16" s="617"/>
      <c r="K16" s="617"/>
      <c r="L16" s="617"/>
      <c r="M16" s="617"/>
      <c r="N16" s="443"/>
      <c r="O16" s="341"/>
      <c r="P16" s="341"/>
      <c r="Q16" s="341"/>
      <c r="R16" s="345"/>
      <c r="S16" s="344"/>
      <c r="T16" s="344"/>
      <c r="U16" s="344"/>
      <c r="V16" s="344"/>
      <c r="W16" s="344"/>
      <c r="X16" s="344"/>
      <c r="Y16" s="344"/>
      <c r="Z16" s="344"/>
      <c r="AA16" s="344"/>
    </row>
    <row r="17" spans="1:30" s="346" customFormat="1" ht="23.25" customHeight="1">
      <c r="A17" s="527" t="s">
        <v>478</v>
      </c>
      <c r="B17" s="548">
        <v>3013782</v>
      </c>
      <c r="C17" s="548">
        <v>3009224</v>
      </c>
      <c r="D17" s="548">
        <v>3428758</v>
      </c>
      <c r="E17" s="548">
        <v>148239</v>
      </c>
      <c r="F17" s="548">
        <v>150499</v>
      </c>
      <c r="G17" s="548">
        <v>168029</v>
      </c>
      <c r="H17" s="529" t="s">
        <v>477</v>
      </c>
      <c r="I17" s="468"/>
      <c r="J17" s="468"/>
      <c r="K17" s="468"/>
      <c r="L17" s="468"/>
      <c r="M17" s="468"/>
      <c r="N17" s="341"/>
      <c r="O17" s="341"/>
      <c r="P17" s="341"/>
      <c r="Q17" s="341"/>
      <c r="R17" s="345"/>
      <c r="S17" s="344"/>
      <c r="T17" s="344"/>
      <c r="U17" s="344"/>
      <c r="V17" s="344"/>
      <c r="W17" s="344"/>
      <c r="X17" s="344"/>
      <c r="Y17" s="344"/>
      <c r="Z17" s="344"/>
      <c r="AA17" s="344"/>
      <c r="AB17" s="347"/>
      <c r="AC17" s="347"/>
      <c r="AD17" s="347"/>
    </row>
    <row r="18" spans="1:30" s="346" customFormat="1" ht="23.25" customHeight="1">
      <c r="A18" s="521" t="s">
        <v>210</v>
      </c>
      <c r="B18" s="549">
        <f t="shared" ref="B18:G18" si="1">((B17/B20)*100)</f>
        <v>83.745593937869828</v>
      </c>
      <c r="C18" s="549">
        <f t="shared" si="1"/>
        <v>83.335705736359742</v>
      </c>
      <c r="D18" s="549">
        <f t="shared" si="1"/>
        <v>81.670735803080802</v>
      </c>
      <c r="E18" s="549">
        <f t="shared" si="1"/>
        <v>63.011247226449264</v>
      </c>
      <c r="F18" s="549">
        <f t="shared" si="1"/>
        <v>63.275285056002147</v>
      </c>
      <c r="G18" s="549">
        <f t="shared" si="1"/>
        <v>65.626586678539894</v>
      </c>
      <c r="H18" s="523" t="s">
        <v>210</v>
      </c>
      <c r="I18" s="468"/>
      <c r="J18" s="468"/>
      <c r="K18" s="468"/>
      <c r="L18" s="468"/>
      <c r="M18" s="468"/>
      <c r="N18" s="341"/>
      <c r="O18" s="341"/>
      <c r="P18" s="341"/>
      <c r="Q18" s="341"/>
      <c r="R18" s="345"/>
      <c r="S18" s="344"/>
      <c r="T18" s="344"/>
      <c r="U18" s="344"/>
      <c r="V18" s="344"/>
      <c r="W18" s="344"/>
      <c r="X18" s="344"/>
      <c r="Y18" s="344"/>
      <c r="Z18" s="344"/>
      <c r="AA18" s="344"/>
      <c r="AB18" s="347"/>
      <c r="AC18" s="347"/>
      <c r="AD18" s="347"/>
    </row>
    <row r="19" spans="1:30" s="346" customFormat="1" ht="23.25" customHeight="1">
      <c r="A19" s="552" t="s">
        <v>41</v>
      </c>
      <c r="B19" s="553"/>
      <c r="C19" s="553"/>
      <c r="D19" s="553"/>
      <c r="E19" s="553"/>
      <c r="F19" s="553"/>
      <c r="G19" s="553"/>
      <c r="H19" s="554" t="s">
        <v>42</v>
      </c>
      <c r="I19" s="468"/>
      <c r="J19" s="468"/>
      <c r="K19" s="468"/>
      <c r="L19" s="468"/>
      <c r="M19" s="468"/>
      <c r="N19" s="341"/>
      <c r="O19" s="341"/>
      <c r="P19" s="341"/>
      <c r="Q19" s="341"/>
      <c r="R19" s="345"/>
      <c r="S19" s="344"/>
      <c r="T19" s="344"/>
      <c r="U19" s="344"/>
      <c r="V19" s="344"/>
      <c r="W19" s="344"/>
      <c r="X19" s="344"/>
      <c r="Y19" s="344"/>
      <c r="Z19" s="344"/>
      <c r="AA19" s="344"/>
      <c r="AB19" s="347"/>
      <c r="AC19" s="347"/>
      <c r="AD19" s="347"/>
    </row>
    <row r="20" spans="1:30" s="373" customFormat="1" ht="23.25" customHeight="1">
      <c r="A20" s="521" t="s">
        <v>478</v>
      </c>
      <c r="B20" s="555">
        <f>(B11+B14+B17)</f>
        <v>3598735</v>
      </c>
      <c r="C20" s="555">
        <f>SUM(C11,C14,C17)</f>
        <v>3610966</v>
      </c>
      <c r="D20" s="555">
        <f>SUM(D11,D14,D17)</f>
        <v>4198270</v>
      </c>
      <c r="E20" s="555">
        <f>(E11+E14+E17)</f>
        <v>235258</v>
      </c>
      <c r="F20" s="555">
        <f>SUM(F11,F14,F17)</f>
        <v>237848</v>
      </c>
      <c r="G20" s="555">
        <f>SUM(G11,G14,G17)</f>
        <v>256038</v>
      </c>
      <c r="H20" s="523" t="s">
        <v>477</v>
      </c>
      <c r="I20" s="284"/>
      <c r="J20" s="284"/>
      <c r="K20" s="284"/>
      <c r="L20" s="284"/>
      <c r="M20" s="284"/>
      <c r="N20" s="376"/>
      <c r="O20" s="376"/>
      <c r="P20" s="376"/>
      <c r="Q20" s="376"/>
      <c r="R20" s="375"/>
      <c r="S20" s="374"/>
      <c r="T20" s="374"/>
      <c r="U20" s="374"/>
      <c r="V20" s="374"/>
      <c r="W20" s="374"/>
      <c r="X20" s="374"/>
      <c r="Y20" s="374"/>
      <c r="Z20" s="374"/>
      <c r="AA20" s="374"/>
      <c r="AB20" s="423"/>
      <c r="AC20" s="423"/>
      <c r="AD20" s="423"/>
    </row>
    <row r="21" spans="1:30" s="373" customFormat="1" ht="23.25" customHeight="1">
      <c r="A21" s="531" t="s">
        <v>210</v>
      </c>
      <c r="B21" s="556">
        <f t="shared" ref="B21:G21" si="2">((B20/B20)*100)</f>
        <v>100</v>
      </c>
      <c r="C21" s="556">
        <f t="shared" si="2"/>
        <v>100</v>
      </c>
      <c r="D21" s="556">
        <f t="shared" si="2"/>
        <v>100</v>
      </c>
      <c r="E21" s="556">
        <f t="shared" si="2"/>
        <v>100</v>
      </c>
      <c r="F21" s="556">
        <f t="shared" si="2"/>
        <v>100</v>
      </c>
      <c r="G21" s="556">
        <f t="shared" si="2"/>
        <v>100</v>
      </c>
      <c r="H21" s="533" t="s">
        <v>210</v>
      </c>
      <c r="I21" s="284"/>
      <c r="J21" s="284"/>
      <c r="K21" s="284"/>
      <c r="L21" s="284"/>
      <c r="M21" s="284"/>
      <c r="N21" s="376"/>
      <c r="O21" s="376"/>
      <c r="P21" s="376"/>
      <c r="Q21" s="376"/>
      <c r="R21" s="375"/>
      <c r="S21" s="374"/>
      <c r="T21" s="374"/>
      <c r="U21" s="374"/>
      <c r="V21" s="374"/>
      <c r="W21" s="374"/>
      <c r="X21" s="374"/>
      <c r="Y21" s="374"/>
      <c r="Z21" s="374"/>
      <c r="AA21" s="374"/>
      <c r="AB21" s="423"/>
      <c r="AC21" s="423"/>
      <c r="AD21" s="423"/>
    </row>
    <row r="22" spans="1:30" s="346" customFormat="1" ht="4.5" customHeight="1">
      <c r="A22" s="468"/>
      <c r="B22" s="468"/>
      <c r="C22" s="468"/>
      <c r="D22" s="468"/>
      <c r="E22" s="468"/>
      <c r="F22" s="468"/>
      <c r="G22" s="468"/>
      <c r="H22" s="468"/>
      <c r="I22" s="468"/>
      <c r="J22" s="468"/>
      <c r="K22" s="468"/>
      <c r="L22" s="468"/>
      <c r="M22" s="468"/>
      <c r="N22" s="341"/>
      <c r="O22" s="341"/>
      <c r="P22" s="341"/>
      <c r="Q22" s="341"/>
      <c r="R22" s="345"/>
      <c r="S22" s="344"/>
      <c r="T22" s="344"/>
      <c r="U22" s="344"/>
      <c r="V22" s="344"/>
      <c r="W22" s="344"/>
      <c r="X22" s="344"/>
      <c r="Y22" s="344"/>
      <c r="Z22" s="344"/>
      <c r="AA22" s="344"/>
      <c r="AB22" s="347"/>
      <c r="AC22" s="347"/>
      <c r="AD22" s="347"/>
    </row>
    <row r="23" spans="1:30" s="697" customFormat="1" ht="15" customHeight="1">
      <c r="A23" s="893" t="s">
        <v>710</v>
      </c>
      <c r="B23" s="893"/>
      <c r="C23" s="695"/>
      <c r="D23" s="695"/>
      <c r="E23" s="696"/>
      <c r="F23" s="696"/>
      <c r="H23" s="697" t="s">
        <v>712</v>
      </c>
      <c r="I23" s="695"/>
      <c r="J23" s="695"/>
      <c r="K23" s="695"/>
      <c r="L23" s="695"/>
      <c r="M23" s="695"/>
      <c r="N23" s="698"/>
      <c r="O23" s="698"/>
      <c r="P23" s="698"/>
      <c r="Q23" s="698"/>
      <c r="R23" s="699"/>
      <c r="S23" s="700"/>
      <c r="T23" s="700"/>
      <c r="U23" s="700"/>
      <c r="V23" s="700"/>
      <c r="W23" s="700"/>
      <c r="X23" s="700"/>
      <c r="Y23" s="700"/>
      <c r="Z23" s="700"/>
      <c r="AA23" s="700"/>
    </row>
    <row r="24" spans="1:30" s="697" customFormat="1" ht="16.5" customHeight="1">
      <c r="A24" s="893" t="s">
        <v>711</v>
      </c>
      <c r="B24" s="893"/>
      <c r="C24" s="695"/>
      <c r="D24" s="695"/>
      <c r="E24" s="696"/>
      <c r="F24" s="885" t="s">
        <v>713</v>
      </c>
      <c r="G24" s="885"/>
      <c r="H24" s="885"/>
      <c r="I24" s="695"/>
      <c r="J24" s="695"/>
      <c r="K24" s="695"/>
      <c r="L24" s="695"/>
      <c r="M24" s="695"/>
      <c r="N24" s="698"/>
      <c r="O24" s="698"/>
      <c r="P24" s="698"/>
      <c r="Q24" s="698"/>
      <c r="R24" s="699"/>
      <c r="S24" s="700"/>
      <c r="T24" s="700"/>
      <c r="U24" s="700"/>
      <c r="V24" s="700"/>
      <c r="W24" s="700"/>
      <c r="X24" s="700"/>
      <c r="Y24" s="700"/>
      <c r="Z24" s="700"/>
      <c r="AA24" s="700"/>
    </row>
    <row r="25" spans="1:30" s="697" customFormat="1" ht="33.75" customHeight="1">
      <c r="A25" s="701" t="s">
        <v>714</v>
      </c>
      <c r="B25" s="701"/>
      <c r="C25" s="695"/>
      <c r="D25" s="695"/>
      <c r="E25" s="695"/>
      <c r="F25" s="695"/>
      <c r="G25" s="885" t="s">
        <v>715</v>
      </c>
      <c r="H25" s="885"/>
      <c r="I25" s="695"/>
      <c r="J25" s="695"/>
      <c r="K25" s="695"/>
      <c r="L25" s="695"/>
      <c r="M25" s="695"/>
      <c r="N25" s="698"/>
      <c r="O25" s="698"/>
      <c r="P25" s="698"/>
      <c r="Q25" s="698"/>
      <c r="R25" s="699"/>
      <c r="S25" s="700"/>
      <c r="T25" s="700"/>
      <c r="U25" s="700"/>
      <c r="V25" s="700"/>
      <c r="W25" s="700"/>
      <c r="X25" s="700"/>
      <c r="Y25" s="700"/>
      <c r="Z25" s="700"/>
      <c r="AA25" s="700"/>
    </row>
    <row r="26" spans="1:30" s="426" customFormat="1">
      <c r="A26" s="599"/>
      <c r="B26" s="599"/>
      <c r="C26" s="468"/>
      <c r="D26" s="468"/>
      <c r="E26" s="468"/>
      <c r="F26" s="607"/>
      <c r="G26" s="607"/>
      <c r="H26" s="607"/>
      <c r="I26" s="468"/>
      <c r="J26" s="468"/>
      <c r="K26" s="468"/>
      <c r="L26" s="468"/>
      <c r="M26" s="468"/>
      <c r="N26" s="341"/>
      <c r="O26" s="341"/>
      <c r="P26" s="341"/>
      <c r="Q26" s="341"/>
      <c r="R26" s="428"/>
      <c r="S26" s="427"/>
      <c r="T26" s="427"/>
      <c r="U26" s="427"/>
      <c r="V26" s="427"/>
      <c r="W26" s="427"/>
      <c r="X26" s="427"/>
      <c r="Y26" s="427"/>
      <c r="Z26" s="427"/>
      <c r="AA26" s="427"/>
    </row>
    <row r="27" spans="1:30" s="426" customFormat="1">
      <c r="A27" s="468"/>
      <c r="B27" s="468"/>
      <c r="C27" s="468"/>
      <c r="D27" s="468"/>
      <c r="E27" s="468"/>
      <c r="F27" s="468"/>
      <c r="G27" s="468"/>
      <c r="H27" s="468"/>
      <c r="I27" s="468"/>
      <c r="J27" s="468"/>
      <c r="K27" s="468"/>
      <c r="L27" s="468"/>
      <c r="M27" s="468"/>
      <c r="N27" s="341"/>
      <c r="O27" s="341"/>
      <c r="P27" s="341"/>
      <c r="Q27" s="341"/>
      <c r="R27" s="428"/>
      <c r="S27" s="427"/>
      <c r="T27" s="427"/>
      <c r="U27" s="427"/>
      <c r="V27" s="427"/>
      <c r="W27" s="427"/>
      <c r="X27" s="427"/>
      <c r="Y27" s="427"/>
      <c r="Z27" s="427"/>
      <c r="AA27" s="427"/>
    </row>
    <row r="28" spans="1:30" s="426" customFormat="1">
      <c r="A28" s="468"/>
      <c r="B28" s="468"/>
      <c r="C28" s="468"/>
      <c r="D28" s="468"/>
      <c r="E28" s="468"/>
      <c r="F28" s="468"/>
      <c r="G28" s="468"/>
      <c r="H28" s="468"/>
      <c r="I28" s="468"/>
      <c r="J28" s="468"/>
      <c r="K28" s="468"/>
      <c r="L28" s="468"/>
      <c r="M28" s="468"/>
      <c r="N28" s="341"/>
      <c r="O28" s="341"/>
      <c r="P28" s="341"/>
      <c r="Q28" s="341"/>
      <c r="R28" s="428"/>
      <c r="S28" s="427"/>
      <c r="T28" s="427"/>
      <c r="U28" s="427"/>
      <c r="V28" s="427"/>
      <c r="W28" s="427"/>
      <c r="X28" s="427"/>
      <c r="Y28" s="427"/>
      <c r="Z28" s="427"/>
      <c r="AA28" s="427"/>
    </row>
    <row r="29" spans="1:30" s="346" customFormat="1">
      <c r="A29" s="468"/>
      <c r="B29" s="600"/>
      <c r="C29" s="600"/>
      <c r="D29" s="600"/>
      <c r="E29" s="600"/>
      <c r="F29" s="600"/>
      <c r="G29" s="600"/>
      <c r="H29" s="468"/>
      <c r="I29" s="468"/>
      <c r="J29" s="468"/>
      <c r="K29" s="468"/>
      <c r="L29" s="468"/>
      <c r="M29" s="468"/>
      <c r="N29" s="341"/>
      <c r="O29" s="341"/>
      <c r="P29" s="341"/>
      <c r="Q29" s="341"/>
      <c r="R29" s="345"/>
      <c r="S29" s="344"/>
      <c r="T29" s="344"/>
      <c r="U29" s="344"/>
      <c r="V29" s="344"/>
      <c r="W29" s="344"/>
      <c r="X29" s="344"/>
      <c r="Y29" s="344"/>
      <c r="Z29" s="344"/>
      <c r="AA29" s="344"/>
      <c r="AB29" s="347"/>
      <c r="AC29" s="347"/>
      <c r="AD29" s="347"/>
    </row>
    <row r="30" spans="1:30" s="346" customFormat="1">
      <c r="A30" s="468"/>
      <c r="B30" s="468"/>
      <c r="C30" s="468"/>
      <c r="D30" s="468"/>
      <c r="E30" s="468"/>
      <c r="F30" s="468"/>
      <c r="G30" s="468"/>
      <c r="H30" s="468"/>
      <c r="I30" s="468"/>
      <c r="J30" s="468"/>
      <c r="K30" s="468"/>
      <c r="L30" s="468"/>
      <c r="M30" s="468"/>
      <c r="N30" s="341"/>
      <c r="O30" s="341"/>
      <c r="P30" s="341"/>
      <c r="Q30" s="341"/>
      <c r="R30" s="345"/>
      <c r="S30" s="344"/>
      <c r="T30" s="344"/>
      <c r="U30" s="344"/>
      <c r="V30" s="344"/>
      <c r="W30" s="344"/>
      <c r="X30" s="344"/>
      <c r="Y30" s="344"/>
      <c r="Z30" s="344"/>
      <c r="AA30" s="344"/>
      <c r="AB30" s="347"/>
      <c r="AC30" s="347"/>
      <c r="AD30" s="347"/>
    </row>
    <row r="31" spans="1:30" s="346" customFormat="1">
      <c r="A31" s="468"/>
      <c r="B31" s="468"/>
      <c r="C31" s="468"/>
      <c r="D31" s="468"/>
      <c r="E31" s="468"/>
      <c r="F31" s="468"/>
      <c r="G31" s="468"/>
      <c r="H31" s="468"/>
      <c r="I31" s="468"/>
      <c r="J31" s="468"/>
      <c r="K31" s="468"/>
      <c r="L31" s="468"/>
      <c r="M31" s="468"/>
      <c r="N31" s="341"/>
      <c r="O31" s="341"/>
      <c r="P31" s="341"/>
      <c r="Q31" s="341"/>
      <c r="R31" s="345"/>
      <c r="S31" s="344"/>
      <c r="T31" s="344"/>
      <c r="U31" s="344"/>
      <c r="V31" s="344"/>
      <c r="W31" s="344"/>
      <c r="X31" s="344"/>
      <c r="Y31" s="344"/>
      <c r="Z31" s="344"/>
      <c r="AA31" s="344"/>
      <c r="AB31" s="347"/>
      <c r="AC31" s="347"/>
      <c r="AD31" s="347"/>
    </row>
    <row r="32" spans="1:30" s="346" customFormat="1">
      <c r="A32" s="468"/>
      <c r="B32" s="468"/>
      <c r="C32" s="468"/>
      <c r="D32" s="468"/>
      <c r="E32" s="468"/>
      <c r="F32" s="468"/>
      <c r="G32" s="468"/>
      <c r="H32" s="468"/>
      <c r="I32" s="468"/>
      <c r="J32" s="468"/>
      <c r="K32" s="468"/>
      <c r="L32" s="468"/>
      <c r="M32" s="468"/>
      <c r="N32" s="341"/>
      <c r="O32" s="341"/>
      <c r="P32" s="341"/>
      <c r="Q32" s="341"/>
      <c r="R32" s="345"/>
      <c r="S32" s="344"/>
      <c r="T32" s="344"/>
      <c r="U32" s="344"/>
      <c r="V32" s="344"/>
      <c r="W32" s="344"/>
      <c r="X32" s="344"/>
      <c r="Y32" s="344"/>
      <c r="Z32" s="344"/>
      <c r="AA32" s="344"/>
      <c r="AB32" s="347"/>
      <c r="AC32" s="347"/>
      <c r="AD32" s="347"/>
    </row>
    <row r="33" spans="1:30" s="346" customFormat="1">
      <c r="A33" s="468"/>
      <c r="B33" s="468"/>
      <c r="C33" s="468"/>
      <c r="D33" s="468"/>
      <c r="E33" s="468"/>
      <c r="F33" s="468"/>
      <c r="G33" s="468"/>
      <c r="H33" s="468"/>
      <c r="I33" s="468"/>
      <c r="J33" s="468"/>
      <c r="K33" s="468"/>
      <c r="L33" s="468"/>
      <c r="M33" s="468"/>
      <c r="N33" s="341"/>
      <c r="O33" s="341"/>
      <c r="P33" s="341"/>
      <c r="Q33" s="341"/>
      <c r="R33" s="345"/>
      <c r="S33" s="344"/>
      <c r="T33" s="344"/>
      <c r="U33" s="344"/>
      <c r="V33" s="344"/>
      <c r="W33" s="344"/>
      <c r="X33" s="344"/>
      <c r="Y33" s="344"/>
      <c r="Z33" s="344"/>
      <c r="AA33" s="344"/>
      <c r="AB33" s="347"/>
      <c r="AC33" s="347"/>
      <c r="AD33" s="347"/>
    </row>
    <row r="34" spans="1:30" s="346" customFormat="1">
      <c r="A34" s="468"/>
      <c r="B34" s="468"/>
      <c r="C34" s="468"/>
      <c r="D34" s="468"/>
      <c r="E34" s="468"/>
      <c r="F34" s="468"/>
      <c r="G34" s="468"/>
      <c r="H34" s="468"/>
      <c r="I34" s="468"/>
      <c r="J34" s="468"/>
      <c r="K34" s="468"/>
      <c r="L34" s="468"/>
      <c r="M34" s="468"/>
      <c r="N34" s="341"/>
      <c r="O34" s="341"/>
      <c r="P34" s="341"/>
      <c r="Q34" s="341"/>
      <c r="R34" s="345"/>
      <c r="S34" s="344"/>
      <c r="T34" s="344"/>
      <c r="U34" s="344"/>
      <c r="V34" s="344"/>
      <c r="W34" s="344"/>
      <c r="X34" s="344"/>
      <c r="Y34" s="344"/>
      <c r="Z34" s="344"/>
      <c r="AA34" s="344"/>
      <c r="AB34" s="347"/>
      <c r="AC34" s="347"/>
      <c r="AD34" s="347"/>
    </row>
    <row r="35" spans="1:30" s="346" customFormat="1">
      <c r="A35" s="468"/>
      <c r="B35" s="468"/>
      <c r="C35" s="468"/>
      <c r="D35" s="468"/>
      <c r="E35" s="468"/>
      <c r="F35" s="468"/>
      <c r="G35" s="468"/>
      <c r="H35" s="468"/>
      <c r="I35" s="468"/>
      <c r="J35" s="468"/>
      <c r="K35" s="468"/>
      <c r="L35" s="468"/>
      <c r="M35" s="468"/>
      <c r="N35" s="341"/>
      <c r="O35" s="341"/>
      <c r="P35" s="341"/>
      <c r="Q35" s="341"/>
      <c r="R35" s="345"/>
      <c r="S35" s="344"/>
      <c r="T35" s="344"/>
      <c r="U35" s="344"/>
      <c r="V35" s="344"/>
      <c r="W35" s="344"/>
      <c r="X35" s="344"/>
      <c r="Y35" s="344"/>
      <c r="Z35" s="344"/>
      <c r="AA35" s="344"/>
      <c r="AB35" s="347"/>
      <c r="AC35" s="347"/>
      <c r="AD35" s="347"/>
    </row>
    <row r="36" spans="1:30" s="342" customFormat="1">
      <c r="A36" s="468"/>
      <c r="B36" s="468"/>
      <c r="C36" s="468"/>
      <c r="D36" s="468"/>
      <c r="E36" s="468"/>
      <c r="F36" s="468"/>
      <c r="G36" s="468"/>
      <c r="H36" s="468"/>
      <c r="I36" s="468"/>
      <c r="J36" s="468"/>
      <c r="K36" s="468"/>
      <c r="L36" s="468"/>
      <c r="M36" s="468"/>
      <c r="N36" s="341"/>
      <c r="O36" s="341"/>
      <c r="P36" s="341"/>
      <c r="Q36" s="341"/>
      <c r="R36" s="345"/>
      <c r="S36" s="344"/>
      <c r="T36" s="344"/>
      <c r="U36" s="344"/>
      <c r="V36" s="344"/>
      <c r="W36" s="344"/>
      <c r="X36" s="344"/>
      <c r="Y36" s="344"/>
      <c r="Z36" s="344"/>
      <c r="AA36" s="344"/>
      <c r="AB36" s="343"/>
      <c r="AC36" s="343"/>
      <c r="AD36" s="343"/>
    </row>
    <row r="37" spans="1:30" s="342" customFormat="1">
      <c r="A37" s="468"/>
      <c r="B37" s="468"/>
      <c r="C37" s="468"/>
      <c r="D37" s="468"/>
      <c r="E37" s="468"/>
      <c r="F37" s="468"/>
      <c r="G37" s="468"/>
      <c r="H37" s="468"/>
      <c r="I37" s="468"/>
      <c r="J37" s="468"/>
      <c r="K37" s="468"/>
      <c r="L37" s="468"/>
      <c r="M37" s="468"/>
      <c r="N37" s="341"/>
      <c r="O37" s="341"/>
      <c r="P37" s="341"/>
      <c r="Q37" s="341"/>
      <c r="R37" s="345"/>
      <c r="S37" s="344"/>
      <c r="T37" s="344"/>
      <c r="U37" s="344"/>
      <c r="V37" s="344"/>
      <c r="W37" s="344"/>
      <c r="X37" s="344"/>
      <c r="Y37" s="344"/>
      <c r="Z37" s="344"/>
      <c r="AA37" s="344"/>
      <c r="AB37" s="343"/>
      <c r="AC37" s="343"/>
      <c r="AD37" s="343"/>
    </row>
    <row r="38" spans="1:30"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4"/>
      <c r="W38" s="344"/>
      <c r="X38" s="344"/>
      <c r="Y38" s="344"/>
      <c r="Z38" s="344"/>
      <c r="AA38" s="344"/>
      <c r="AB38" s="343"/>
      <c r="AC38" s="343"/>
      <c r="AD38" s="343"/>
    </row>
    <row r="39" spans="1:30"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4"/>
      <c r="W39" s="344"/>
      <c r="X39" s="344"/>
      <c r="Y39" s="344"/>
      <c r="Z39" s="344"/>
      <c r="AA39" s="344"/>
      <c r="AB39" s="343"/>
      <c r="AC39" s="343"/>
      <c r="AD39" s="343"/>
    </row>
    <row r="40" spans="1:30"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4"/>
      <c r="W40" s="344"/>
      <c r="X40" s="344"/>
      <c r="Y40" s="344"/>
      <c r="Z40" s="344"/>
      <c r="AA40" s="344"/>
      <c r="AB40" s="343"/>
      <c r="AC40" s="343"/>
      <c r="AD40" s="343"/>
    </row>
    <row r="41" spans="1:30" s="342" customFormat="1">
      <c r="A41" s="468"/>
      <c r="B41" s="468"/>
      <c r="C41" s="468"/>
      <c r="D41" s="468"/>
      <c r="E41" s="468"/>
      <c r="F41" s="468"/>
      <c r="G41" s="468"/>
      <c r="H41" s="468"/>
      <c r="I41" s="468"/>
      <c r="J41" s="468"/>
      <c r="K41" s="468"/>
      <c r="L41" s="468"/>
      <c r="M41" s="468"/>
      <c r="N41" s="341"/>
      <c r="O41" s="341"/>
      <c r="P41" s="341"/>
      <c r="Q41" s="341"/>
      <c r="R41" s="345"/>
      <c r="S41" s="344"/>
      <c r="T41" s="344"/>
      <c r="U41" s="344"/>
      <c r="V41" s="344"/>
      <c r="W41" s="344"/>
      <c r="X41" s="344"/>
      <c r="Y41" s="344"/>
      <c r="Z41" s="344"/>
      <c r="AA41" s="344"/>
      <c r="AB41" s="343"/>
      <c r="AC41" s="343"/>
      <c r="AD41" s="343"/>
    </row>
    <row r="42" spans="1:30" s="342" customFormat="1">
      <c r="A42" s="468"/>
      <c r="B42" s="468"/>
      <c r="C42" s="468"/>
      <c r="D42" s="468"/>
      <c r="E42" s="468"/>
      <c r="F42" s="468"/>
      <c r="G42" s="468"/>
      <c r="H42" s="468"/>
      <c r="I42" s="468"/>
      <c r="J42" s="468"/>
      <c r="K42" s="468"/>
      <c r="L42" s="468"/>
      <c r="M42" s="468"/>
      <c r="N42" s="341"/>
      <c r="O42" s="341"/>
      <c r="P42" s="341"/>
      <c r="Q42" s="341"/>
      <c r="R42" s="345"/>
      <c r="S42" s="344"/>
      <c r="T42" s="344"/>
      <c r="U42" s="344"/>
      <c r="V42" s="344"/>
      <c r="W42" s="344"/>
      <c r="X42" s="344"/>
      <c r="Y42" s="344"/>
      <c r="Z42" s="344"/>
      <c r="AA42" s="344"/>
      <c r="AB42" s="343"/>
      <c r="AC42" s="343"/>
      <c r="AD42" s="343"/>
    </row>
    <row r="43" spans="1:30" s="342" customFormat="1">
      <c r="A43" s="468"/>
      <c r="B43" s="468"/>
      <c r="C43" s="468"/>
      <c r="D43" s="468"/>
      <c r="E43" s="468"/>
      <c r="F43" s="468"/>
      <c r="G43" s="468"/>
      <c r="H43" s="468"/>
      <c r="I43" s="468"/>
      <c r="J43" s="468"/>
      <c r="K43" s="468"/>
      <c r="L43" s="468"/>
      <c r="M43" s="468"/>
      <c r="N43" s="341"/>
      <c r="O43" s="341"/>
      <c r="P43" s="341"/>
      <c r="Q43" s="341"/>
      <c r="R43" s="345"/>
      <c r="S43" s="344"/>
      <c r="T43" s="344"/>
      <c r="U43" s="344"/>
      <c r="V43" s="344"/>
      <c r="W43" s="344"/>
      <c r="X43" s="344"/>
      <c r="Y43" s="344"/>
      <c r="Z43" s="344"/>
      <c r="AA43" s="344"/>
      <c r="AB43" s="343"/>
      <c r="AC43" s="343"/>
      <c r="AD43" s="343"/>
    </row>
    <row r="44" spans="1:30" s="342" customFormat="1">
      <c r="A44" s="468"/>
      <c r="B44" s="468"/>
      <c r="C44" s="468"/>
      <c r="D44" s="468"/>
      <c r="E44" s="468"/>
      <c r="F44" s="468"/>
      <c r="G44" s="468"/>
      <c r="H44" s="468"/>
      <c r="I44" s="468"/>
      <c r="J44" s="468"/>
      <c r="K44" s="468"/>
      <c r="L44" s="468"/>
      <c r="M44" s="468"/>
      <c r="N44" s="341"/>
      <c r="O44" s="341"/>
      <c r="P44" s="341"/>
      <c r="Q44" s="341"/>
      <c r="R44" s="345"/>
      <c r="S44" s="344"/>
      <c r="T44" s="344"/>
      <c r="U44" s="344"/>
      <c r="V44" s="344"/>
      <c r="W44" s="344"/>
      <c r="X44" s="344"/>
      <c r="Y44" s="344"/>
      <c r="Z44" s="344"/>
      <c r="AA44" s="344"/>
      <c r="AB44" s="343"/>
      <c r="AC44" s="343"/>
      <c r="AD44" s="343"/>
    </row>
    <row r="45" spans="1:30" s="342" customFormat="1">
      <c r="A45" s="468"/>
      <c r="B45" s="468"/>
      <c r="C45" s="468"/>
      <c r="D45" s="468"/>
      <c r="E45" s="468"/>
      <c r="F45" s="468"/>
      <c r="G45" s="468"/>
      <c r="H45" s="468"/>
      <c r="I45" s="468"/>
      <c r="J45" s="468"/>
      <c r="K45" s="468"/>
      <c r="L45" s="468"/>
      <c r="M45" s="468"/>
      <c r="N45" s="341"/>
      <c r="O45" s="341"/>
      <c r="P45" s="341"/>
      <c r="Q45" s="341"/>
      <c r="R45" s="345"/>
      <c r="S45" s="344"/>
      <c r="T45" s="344"/>
      <c r="U45" s="344"/>
      <c r="V45" s="344"/>
      <c r="W45" s="344"/>
      <c r="X45" s="344"/>
      <c r="Y45" s="344"/>
      <c r="Z45" s="344"/>
      <c r="AA45" s="344"/>
      <c r="AB45" s="343"/>
      <c r="AC45" s="343"/>
      <c r="AD45" s="343"/>
    </row>
    <row r="46" spans="1:30" s="342" customFormat="1">
      <c r="A46" s="468"/>
      <c r="B46" s="468"/>
      <c r="C46" s="468"/>
      <c r="D46" s="468"/>
      <c r="E46" s="468"/>
      <c r="F46" s="468"/>
      <c r="G46" s="468"/>
      <c r="H46" s="468"/>
      <c r="I46" s="468"/>
      <c r="J46" s="468"/>
      <c r="K46" s="468"/>
      <c r="L46" s="468"/>
      <c r="M46" s="468"/>
      <c r="N46" s="341"/>
      <c r="O46" s="341"/>
      <c r="P46" s="341"/>
      <c r="Q46" s="341"/>
      <c r="R46" s="345"/>
      <c r="S46" s="344"/>
      <c r="T46" s="344"/>
      <c r="U46" s="344"/>
      <c r="V46" s="344"/>
      <c r="W46" s="344"/>
      <c r="X46" s="344"/>
      <c r="Y46" s="344"/>
      <c r="Z46" s="344"/>
      <c r="AA46" s="344"/>
      <c r="AB46" s="343"/>
      <c r="AC46" s="343"/>
      <c r="AD46" s="343"/>
    </row>
    <row r="47" spans="1:30" s="342" customFormat="1">
      <c r="A47" s="468"/>
      <c r="B47" s="468"/>
      <c r="C47" s="468"/>
      <c r="D47" s="468"/>
      <c r="E47" s="468"/>
      <c r="F47" s="468"/>
      <c r="G47" s="468"/>
      <c r="H47" s="468"/>
      <c r="I47" s="468"/>
      <c r="J47" s="468"/>
      <c r="K47" s="468"/>
      <c r="L47" s="468"/>
      <c r="M47" s="468"/>
      <c r="N47" s="341"/>
      <c r="O47" s="341"/>
      <c r="P47" s="341"/>
      <c r="Q47" s="341"/>
      <c r="R47" s="345"/>
      <c r="S47" s="344"/>
      <c r="T47" s="344"/>
      <c r="U47" s="344"/>
      <c r="V47" s="344"/>
      <c r="W47" s="344"/>
      <c r="X47" s="344"/>
      <c r="Y47" s="344"/>
      <c r="Z47" s="344"/>
      <c r="AA47" s="344"/>
      <c r="AB47" s="343"/>
      <c r="AC47" s="343"/>
      <c r="AD47" s="343"/>
    </row>
    <row r="48" spans="1:30" s="342" customFormat="1">
      <c r="A48" s="468"/>
      <c r="B48" s="468"/>
      <c r="C48" s="468"/>
      <c r="D48" s="468"/>
      <c r="E48" s="468"/>
      <c r="F48" s="468"/>
      <c r="G48" s="468"/>
      <c r="H48" s="468"/>
      <c r="I48" s="468"/>
      <c r="J48" s="468"/>
      <c r="K48" s="468"/>
      <c r="L48" s="468"/>
      <c r="M48" s="468"/>
      <c r="N48" s="341"/>
      <c r="O48" s="341"/>
      <c r="P48" s="341"/>
      <c r="Q48" s="341"/>
      <c r="R48" s="345"/>
      <c r="S48" s="344"/>
      <c r="T48" s="344"/>
      <c r="U48" s="344"/>
      <c r="V48" s="344"/>
      <c r="W48" s="344"/>
      <c r="X48" s="344"/>
      <c r="Y48" s="344"/>
      <c r="Z48" s="344"/>
      <c r="AA48" s="344"/>
      <c r="AB48" s="343"/>
      <c r="AC48" s="343"/>
      <c r="AD48" s="343"/>
    </row>
    <row r="49" spans="1:30" s="342" customFormat="1">
      <c r="A49" s="468"/>
      <c r="B49" s="468"/>
      <c r="C49" s="468"/>
      <c r="D49" s="468"/>
      <c r="E49" s="468"/>
      <c r="F49" s="468"/>
      <c r="G49" s="468"/>
      <c r="H49" s="468"/>
      <c r="I49" s="468"/>
      <c r="J49" s="468"/>
      <c r="K49" s="468"/>
      <c r="L49" s="468"/>
      <c r="M49" s="468"/>
      <c r="N49" s="341"/>
      <c r="O49" s="341"/>
      <c r="P49" s="341"/>
      <c r="Q49" s="341"/>
      <c r="R49" s="345"/>
      <c r="S49" s="344"/>
      <c r="T49" s="344"/>
      <c r="U49" s="344"/>
      <c r="V49" s="344"/>
      <c r="W49" s="344"/>
      <c r="X49" s="344"/>
      <c r="Y49" s="344"/>
      <c r="Z49" s="344"/>
      <c r="AA49" s="344"/>
      <c r="AB49" s="343"/>
      <c r="AC49" s="343"/>
      <c r="AD49" s="343"/>
    </row>
    <row r="50" spans="1:30" s="342" customFormat="1">
      <c r="A50" s="468"/>
      <c r="B50" s="468"/>
      <c r="C50" s="468"/>
      <c r="D50" s="468"/>
      <c r="E50" s="468"/>
      <c r="F50" s="468"/>
      <c r="G50" s="468"/>
      <c r="H50" s="468"/>
      <c r="I50" s="468"/>
      <c r="J50" s="468"/>
      <c r="K50" s="468"/>
      <c r="L50" s="468"/>
      <c r="M50" s="468"/>
      <c r="N50" s="341"/>
      <c r="O50" s="341"/>
      <c r="P50" s="341"/>
      <c r="Q50" s="341"/>
      <c r="R50" s="345"/>
      <c r="S50" s="344"/>
      <c r="T50" s="344"/>
      <c r="U50" s="344"/>
      <c r="V50" s="344"/>
      <c r="W50" s="344"/>
      <c r="X50" s="344"/>
      <c r="Y50" s="344"/>
      <c r="Z50" s="344"/>
      <c r="AA50" s="344"/>
      <c r="AB50" s="343"/>
      <c r="AC50" s="343"/>
      <c r="AD50" s="343"/>
    </row>
    <row r="51" spans="1:30" s="342" customFormat="1">
      <c r="A51" s="468"/>
      <c r="B51" s="468"/>
      <c r="C51" s="468"/>
      <c r="D51" s="468"/>
      <c r="E51" s="468"/>
      <c r="F51" s="468"/>
      <c r="G51" s="468"/>
      <c r="H51" s="468"/>
      <c r="I51" s="468"/>
      <c r="J51" s="468"/>
      <c r="K51" s="468"/>
      <c r="L51" s="468"/>
      <c r="M51" s="468"/>
      <c r="N51" s="341"/>
      <c r="O51" s="341"/>
      <c r="P51" s="341"/>
      <c r="Q51" s="341"/>
      <c r="R51" s="345"/>
      <c r="S51" s="344"/>
      <c r="T51" s="344"/>
      <c r="U51" s="344"/>
      <c r="V51" s="344"/>
      <c r="W51" s="344"/>
      <c r="X51" s="344"/>
      <c r="Y51" s="344"/>
      <c r="Z51" s="344"/>
      <c r="AA51" s="344"/>
      <c r="AB51" s="343"/>
      <c r="AC51" s="343"/>
      <c r="AD51" s="343"/>
    </row>
    <row r="52" spans="1:30" s="342" customFormat="1">
      <c r="A52" s="468"/>
      <c r="B52" s="468"/>
      <c r="C52" s="468"/>
      <c r="D52" s="468"/>
      <c r="E52" s="468"/>
      <c r="F52" s="468"/>
      <c r="G52" s="468"/>
      <c r="H52" s="468"/>
      <c r="I52" s="468"/>
      <c r="J52" s="468"/>
      <c r="K52" s="468"/>
      <c r="L52" s="468"/>
      <c r="M52" s="468"/>
      <c r="N52" s="341"/>
      <c r="O52" s="341"/>
      <c r="P52" s="341"/>
      <c r="Q52" s="341"/>
      <c r="R52" s="345"/>
      <c r="S52" s="344"/>
      <c r="T52" s="344"/>
      <c r="U52" s="344"/>
      <c r="V52" s="344"/>
      <c r="W52" s="344"/>
      <c r="X52" s="344"/>
      <c r="Y52" s="344"/>
      <c r="Z52" s="344"/>
      <c r="AA52" s="344"/>
      <c r="AB52" s="343"/>
      <c r="AC52" s="343"/>
      <c r="AD52" s="343"/>
    </row>
    <row r="53" spans="1:30" s="342" customFormat="1">
      <c r="A53" s="468"/>
      <c r="B53" s="468"/>
      <c r="C53" s="468"/>
      <c r="D53" s="468"/>
      <c r="E53" s="468"/>
      <c r="F53" s="468"/>
      <c r="G53" s="468"/>
      <c r="H53" s="468"/>
      <c r="I53" s="468"/>
      <c r="J53" s="468"/>
      <c r="K53" s="468"/>
      <c r="L53" s="468"/>
      <c r="M53" s="468"/>
      <c r="N53" s="341"/>
      <c r="O53" s="341"/>
      <c r="P53" s="341"/>
      <c r="Q53" s="341"/>
      <c r="R53" s="345"/>
      <c r="S53" s="344"/>
      <c r="T53" s="344"/>
      <c r="U53" s="344"/>
      <c r="V53" s="344"/>
      <c r="W53" s="344"/>
      <c r="X53" s="344"/>
      <c r="Y53" s="344"/>
      <c r="Z53" s="344"/>
      <c r="AA53" s="344"/>
      <c r="AB53" s="343"/>
      <c r="AC53" s="343"/>
      <c r="AD53" s="343"/>
    </row>
    <row r="54" spans="1:30"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4"/>
      <c r="W54" s="344"/>
      <c r="X54" s="344"/>
      <c r="Y54" s="344"/>
      <c r="Z54" s="344"/>
      <c r="AA54" s="344"/>
      <c r="AB54" s="343"/>
      <c r="AC54" s="343"/>
      <c r="AD54" s="343"/>
    </row>
    <row r="55" spans="1:30"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4"/>
      <c r="W55" s="344"/>
      <c r="X55" s="344"/>
      <c r="Y55" s="344"/>
      <c r="Z55" s="344"/>
      <c r="AA55" s="344"/>
      <c r="AB55" s="343"/>
      <c r="AC55" s="343"/>
      <c r="AD55" s="343"/>
    </row>
    <row r="56" spans="1:30"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4"/>
      <c r="W56" s="344"/>
      <c r="X56" s="344"/>
      <c r="Y56" s="344"/>
      <c r="Z56" s="344"/>
      <c r="AA56" s="344"/>
      <c r="AB56" s="343"/>
      <c r="AC56" s="343"/>
      <c r="AD56" s="343"/>
    </row>
    <row r="57" spans="1:30" s="342" customFormat="1">
      <c r="A57" s="468"/>
      <c r="B57" s="468"/>
      <c r="C57" s="468"/>
      <c r="D57" s="468"/>
      <c r="E57" s="468"/>
      <c r="F57" s="468"/>
      <c r="G57" s="468"/>
      <c r="H57" s="468"/>
      <c r="I57" s="468"/>
      <c r="J57" s="468"/>
      <c r="K57" s="468"/>
      <c r="L57" s="468"/>
      <c r="M57" s="468"/>
      <c r="N57" s="341"/>
      <c r="O57" s="341"/>
      <c r="P57" s="341"/>
      <c r="Q57" s="341"/>
      <c r="R57" s="345"/>
      <c r="S57" s="344"/>
      <c r="T57" s="344"/>
      <c r="U57" s="344"/>
      <c r="V57" s="344"/>
      <c r="W57" s="344"/>
      <c r="X57" s="344"/>
      <c r="Y57" s="344"/>
      <c r="Z57" s="344"/>
      <c r="AA57" s="344"/>
      <c r="AB57" s="343"/>
      <c r="AC57" s="343"/>
      <c r="AD57" s="343"/>
    </row>
    <row r="58" spans="1:30" s="342" customFormat="1">
      <c r="A58" s="468"/>
      <c r="B58" s="468"/>
      <c r="C58" s="468"/>
      <c r="D58" s="468"/>
      <c r="E58" s="468"/>
      <c r="F58" s="468"/>
      <c r="G58" s="468"/>
      <c r="H58" s="468"/>
      <c r="I58" s="468"/>
      <c r="J58" s="468"/>
      <c r="K58" s="468"/>
      <c r="L58" s="468"/>
      <c r="M58" s="468"/>
      <c r="N58" s="341"/>
      <c r="O58" s="341"/>
      <c r="P58" s="341"/>
      <c r="Q58" s="341"/>
      <c r="R58" s="345"/>
      <c r="S58" s="344"/>
      <c r="T58" s="344"/>
      <c r="U58" s="344"/>
      <c r="V58" s="344"/>
      <c r="W58" s="344"/>
      <c r="X58" s="344"/>
      <c r="Y58" s="344"/>
      <c r="Z58" s="344"/>
      <c r="AA58" s="344"/>
      <c r="AB58" s="343"/>
      <c r="AC58" s="343"/>
      <c r="AD58" s="343"/>
    </row>
    <row r="59" spans="1:30" s="342" customFormat="1">
      <c r="A59" s="468"/>
      <c r="B59" s="468"/>
      <c r="C59" s="468"/>
      <c r="D59" s="468"/>
      <c r="E59" s="468"/>
      <c r="F59" s="468"/>
      <c r="G59" s="468"/>
      <c r="H59" s="468"/>
      <c r="I59" s="468"/>
      <c r="J59" s="468"/>
      <c r="K59" s="468"/>
      <c r="L59" s="468"/>
      <c r="M59" s="468"/>
      <c r="N59" s="341"/>
      <c r="O59" s="341"/>
      <c r="P59" s="341"/>
      <c r="Q59" s="341"/>
      <c r="R59" s="345"/>
      <c r="S59" s="344"/>
      <c r="T59" s="344"/>
      <c r="U59" s="344"/>
      <c r="V59" s="344"/>
      <c r="W59" s="344"/>
      <c r="X59" s="344"/>
      <c r="Y59" s="344"/>
      <c r="Z59" s="344"/>
      <c r="AA59" s="344"/>
      <c r="AB59" s="343"/>
      <c r="AC59" s="343"/>
      <c r="AD59" s="343"/>
    </row>
    <row r="60" spans="1:30" s="342" customFormat="1">
      <c r="A60" s="468"/>
      <c r="B60" s="468"/>
      <c r="C60" s="468"/>
      <c r="D60" s="468"/>
      <c r="E60" s="468"/>
      <c r="F60" s="468"/>
      <c r="G60" s="468"/>
      <c r="H60" s="468"/>
      <c r="I60" s="468"/>
      <c r="J60" s="468"/>
      <c r="K60" s="468"/>
      <c r="L60" s="468"/>
      <c r="M60" s="468"/>
      <c r="N60" s="341"/>
      <c r="O60" s="341"/>
      <c r="P60" s="341"/>
      <c r="Q60" s="341"/>
      <c r="R60" s="345"/>
      <c r="S60" s="344"/>
      <c r="T60" s="344"/>
      <c r="U60" s="344"/>
      <c r="V60" s="344"/>
      <c r="W60" s="344"/>
      <c r="X60" s="344"/>
      <c r="Y60" s="344"/>
      <c r="Z60" s="344"/>
      <c r="AA60" s="344"/>
      <c r="AB60" s="343"/>
      <c r="AC60" s="343"/>
      <c r="AD60" s="343"/>
    </row>
    <row r="61" spans="1:30" s="342" customFormat="1">
      <c r="A61" s="468"/>
      <c r="B61" s="468"/>
      <c r="C61" s="468"/>
      <c r="D61" s="468"/>
      <c r="E61" s="468"/>
      <c r="F61" s="468"/>
      <c r="G61" s="468"/>
      <c r="H61" s="468"/>
      <c r="I61" s="468"/>
      <c r="J61" s="468"/>
      <c r="K61" s="468"/>
      <c r="L61" s="468"/>
      <c r="M61" s="468"/>
      <c r="N61" s="341"/>
      <c r="O61" s="341"/>
      <c r="P61" s="341"/>
      <c r="Q61" s="341"/>
      <c r="R61" s="345"/>
      <c r="S61" s="344"/>
      <c r="T61" s="344"/>
      <c r="U61" s="344"/>
      <c r="V61" s="344"/>
      <c r="W61" s="344"/>
      <c r="X61" s="344"/>
      <c r="Y61" s="344"/>
      <c r="Z61" s="344"/>
      <c r="AA61" s="344"/>
      <c r="AB61" s="343"/>
      <c r="AC61" s="343"/>
      <c r="AD61" s="343"/>
    </row>
    <row r="62" spans="1:30" s="342" customFormat="1">
      <c r="A62" s="468"/>
      <c r="B62" s="468"/>
      <c r="C62" s="468"/>
      <c r="D62" s="468"/>
      <c r="E62" s="468"/>
      <c r="F62" s="468"/>
      <c r="G62" s="468"/>
      <c r="H62" s="468"/>
      <c r="I62" s="468"/>
      <c r="J62" s="468"/>
      <c r="K62" s="468"/>
      <c r="L62" s="468"/>
      <c r="M62" s="468"/>
      <c r="N62" s="341"/>
      <c r="O62" s="341"/>
      <c r="P62" s="341"/>
      <c r="Q62" s="341"/>
      <c r="R62" s="345"/>
      <c r="S62" s="344"/>
      <c r="T62" s="344"/>
      <c r="U62" s="344"/>
      <c r="V62" s="344"/>
      <c r="W62" s="344"/>
      <c r="X62" s="344"/>
      <c r="Y62" s="344"/>
      <c r="Z62" s="344"/>
      <c r="AA62" s="344"/>
      <c r="AB62" s="343"/>
      <c r="AC62" s="343"/>
      <c r="AD62" s="343"/>
    </row>
    <row r="63" spans="1:30" s="342" customFormat="1">
      <c r="A63" s="468"/>
      <c r="B63" s="468"/>
      <c r="C63" s="468"/>
      <c r="D63" s="468"/>
      <c r="E63" s="468"/>
      <c r="F63" s="468"/>
      <c r="G63" s="468"/>
      <c r="H63" s="468"/>
      <c r="I63" s="468"/>
      <c r="J63" s="468"/>
      <c r="K63" s="468"/>
      <c r="L63" s="468"/>
      <c r="M63" s="468"/>
      <c r="N63" s="341"/>
      <c r="O63" s="341"/>
      <c r="P63" s="341"/>
      <c r="Q63" s="341"/>
      <c r="R63" s="345"/>
      <c r="S63" s="344"/>
      <c r="T63" s="344"/>
      <c r="U63" s="344"/>
      <c r="V63" s="344"/>
      <c r="W63" s="344"/>
      <c r="X63" s="344"/>
      <c r="Y63" s="344"/>
      <c r="Z63" s="344"/>
      <c r="AA63" s="344"/>
      <c r="AB63" s="343"/>
      <c r="AC63" s="343"/>
      <c r="AD63" s="343"/>
    </row>
    <row r="64" spans="1:30" s="342" customFormat="1">
      <c r="A64" s="468"/>
      <c r="B64" s="468"/>
      <c r="C64" s="468"/>
      <c r="D64" s="468"/>
      <c r="E64" s="468"/>
      <c r="F64" s="468"/>
      <c r="G64" s="468"/>
      <c r="H64" s="468"/>
      <c r="I64" s="468"/>
      <c r="J64" s="468"/>
      <c r="K64" s="468"/>
      <c r="L64" s="468"/>
      <c r="M64" s="468"/>
      <c r="N64" s="341"/>
      <c r="O64" s="341"/>
      <c r="P64" s="341"/>
      <c r="Q64" s="341"/>
      <c r="R64" s="345"/>
      <c r="S64" s="344"/>
      <c r="T64" s="344"/>
      <c r="U64" s="344"/>
      <c r="V64" s="344"/>
      <c r="W64" s="344"/>
      <c r="X64" s="344"/>
      <c r="Y64" s="344"/>
      <c r="Z64" s="344"/>
      <c r="AA64" s="344"/>
      <c r="AB64" s="343"/>
      <c r="AC64" s="343"/>
      <c r="AD64" s="343"/>
    </row>
    <row r="65" spans="1:30" s="342" customFormat="1">
      <c r="A65" s="468"/>
      <c r="B65" s="468"/>
      <c r="C65" s="468"/>
      <c r="D65" s="468"/>
      <c r="E65" s="468"/>
      <c r="F65" s="468"/>
      <c r="G65" s="468"/>
      <c r="H65" s="468"/>
      <c r="I65" s="468"/>
      <c r="J65" s="468"/>
      <c r="K65" s="468"/>
      <c r="L65" s="468"/>
      <c r="M65" s="468"/>
      <c r="N65" s="341"/>
      <c r="O65" s="341"/>
      <c r="P65" s="341"/>
      <c r="Q65" s="341"/>
      <c r="R65" s="345"/>
      <c r="S65" s="344"/>
      <c r="T65" s="344"/>
      <c r="U65" s="344"/>
      <c r="V65" s="344"/>
      <c r="W65" s="344"/>
      <c r="X65" s="344"/>
      <c r="Y65" s="344"/>
      <c r="Z65" s="344"/>
      <c r="AA65" s="344"/>
      <c r="AB65" s="343"/>
      <c r="AC65" s="343"/>
      <c r="AD65" s="343"/>
    </row>
    <row r="66" spans="1:30" s="342" customFormat="1">
      <c r="A66" s="468"/>
      <c r="B66" s="468"/>
      <c r="C66" s="468"/>
      <c r="D66" s="468"/>
      <c r="E66" s="468"/>
      <c r="F66" s="468"/>
      <c r="G66" s="468"/>
      <c r="H66" s="468"/>
      <c r="I66" s="468"/>
      <c r="J66" s="468"/>
      <c r="K66" s="468"/>
      <c r="L66" s="468"/>
      <c r="M66" s="468"/>
      <c r="N66" s="341"/>
      <c r="O66" s="341"/>
      <c r="P66" s="341"/>
      <c r="Q66" s="341"/>
      <c r="R66" s="345"/>
      <c r="S66" s="344"/>
      <c r="T66" s="344"/>
      <c r="U66" s="344"/>
      <c r="V66" s="344"/>
      <c r="W66" s="344"/>
      <c r="X66" s="344"/>
      <c r="Y66" s="344"/>
      <c r="Z66" s="344"/>
      <c r="AA66" s="344"/>
      <c r="AB66" s="343"/>
      <c r="AC66" s="343"/>
      <c r="AD66" s="343"/>
    </row>
  </sheetData>
  <mergeCells count="8">
    <mergeCell ref="G25:H25"/>
    <mergeCell ref="A3:H3"/>
    <mergeCell ref="A6:B6"/>
    <mergeCell ref="A7:A9"/>
    <mergeCell ref="H7:H9"/>
    <mergeCell ref="A23:B23"/>
    <mergeCell ref="A24:B24"/>
    <mergeCell ref="F24:H24"/>
  </mergeCells>
  <printOptions horizontalCentered="1"/>
  <pageMargins left="0.25" right="0.25" top="0.31" bottom="0.5" header="0" footer="0.2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
  <sheetViews>
    <sheetView rightToLeft="1" view="pageBreakPreview" topLeftCell="A4" zoomScaleNormal="75" zoomScaleSheetLayoutView="100" workbookViewId="0">
      <selection activeCell="F53" sqref="F53"/>
    </sheetView>
  </sheetViews>
  <sheetFormatPr defaultRowHeight="22.5"/>
  <cols>
    <col min="1" max="1" width="37" style="468" customWidth="1"/>
    <col min="2" max="5" width="15.28515625" style="468" customWidth="1"/>
    <col min="6" max="6" width="37" style="468" customWidth="1"/>
    <col min="7" max="13" width="9.140625" style="468"/>
    <col min="14" max="17" width="9.140625" style="341"/>
    <col min="18" max="18" width="9.140625" style="340"/>
    <col min="19" max="22" width="9.140625" style="339"/>
    <col min="23" max="27" width="9.140625" style="338"/>
    <col min="28" max="16384" width="9.140625" style="337"/>
  </cols>
  <sheetData>
    <row r="1" spans="1:27" s="433" customFormat="1" ht="48" customHeight="1">
      <c r="A1" s="468"/>
      <c r="B1" s="468"/>
      <c r="C1" s="468"/>
      <c r="D1" s="468"/>
      <c r="E1" s="468"/>
      <c r="F1" s="468"/>
      <c r="G1" s="468"/>
      <c r="H1" s="468"/>
      <c r="I1" s="468"/>
      <c r="J1" s="468"/>
      <c r="K1" s="468"/>
      <c r="L1" s="468"/>
      <c r="M1" s="468"/>
      <c r="N1" s="341"/>
      <c r="O1" s="341"/>
      <c r="P1" s="341"/>
      <c r="Q1" s="341"/>
      <c r="R1" s="436"/>
      <c r="S1" s="435"/>
      <c r="T1" s="435"/>
      <c r="U1" s="435"/>
      <c r="V1" s="435"/>
      <c r="W1" s="434"/>
      <c r="X1" s="434"/>
      <c r="Y1" s="434"/>
      <c r="Z1" s="434"/>
      <c r="AA1" s="434"/>
    </row>
    <row r="2" spans="1:27" s="407" customFormat="1" ht="20.25" customHeight="1">
      <c r="A2" s="610" t="s">
        <v>558</v>
      </c>
      <c r="B2" s="610"/>
      <c r="C2" s="610"/>
      <c r="D2" s="610"/>
      <c r="E2" s="610"/>
      <c r="F2" s="610"/>
      <c r="G2" s="284"/>
      <c r="H2" s="284"/>
      <c r="I2" s="284"/>
      <c r="J2" s="284"/>
      <c r="K2" s="284"/>
      <c r="L2" s="284"/>
      <c r="M2" s="284"/>
      <c r="N2" s="405"/>
      <c r="O2" s="405"/>
      <c r="P2" s="405"/>
      <c r="Q2" s="405"/>
      <c r="R2" s="404"/>
      <c r="S2" s="403"/>
      <c r="T2" s="403"/>
      <c r="U2" s="403"/>
      <c r="V2" s="403"/>
    </row>
    <row r="3" spans="1:27" s="430" customFormat="1" ht="17.25" customHeight="1">
      <c r="A3" s="610" t="s">
        <v>557</v>
      </c>
      <c r="B3" s="610"/>
      <c r="C3" s="610"/>
      <c r="D3" s="610"/>
      <c r="E3" s="610"/>
      <c r="F3" s="610"/>
      <c r="G3" s="284"/>
      <c r="H3" s="284"/>
      <c r="I3" s="284"/>
      <c r="J3" s="284"/>
      <c r="K3" s="284"/>
      <c r="L3" s="284"/>
      <c r="M3" s="284"/>
      <c r="N3" s="405"/>
      <c r="O3" s="405"/>
      <c r="P3" s="405"/>
      <c r="Q3" s="405"/>
      <c r="R3" s="432"/>
      <c r="S3" s="431"/>
      <c r="T3" s="431"/>
      <c r="U3" s="431"/>
      <c r="V3" s="431"/>
    </row>
    <row r="4" spans="1:27" s="430" customFormat="1" ht="20.25" customHeight="1">
      <c r="A4" s="625" t="s">
        <v>417</v>
      </c>
      <c r="B4" s="610"/>
      <c r="C4" s="610"/>
      <c r="D4" s="610"/>
      <c r="E4" s="610"/>
      <c r="F4" s="610"/>
      <c r="G4" s="284"/>
      <c r="H4" s="284"/>
      <c r="I4" s="284"/>
      <c r="J4" s="284"/>
      <c r="K4" s="284"/>
      <c r="L4" s="284"/>
      <c r="M4" s="284"/>
      <c r="N4" s="405"/>
      <c r="O4" s="405"/>
      <c r="P4" s="405"/>
      <c r="Q4" s="405"/>
      <c r="R4" s="432"/>
      <c r="S4" s="431"/>
      <c r="T4" s="431"/>
      <c r="U4" s="431"/>
      <c r="V4" s="431"/>
    </row>
    <row r="5" spans="1:27" s="366" customFormat="1" ht="11.25" customHeight="1">
      <c r="A5" s="468"/>
      <c r="B5" s="468"/>
      <c r="C5" s="468"/>
      <c r="D5" s="468"/>
      <c r="E5" s="468"/>
      <c r="F5" s="468"/>
      <c r="G5" s="468"/>
      <c r="H5" s="468"/>
      <c r="I5" s="468"/>
      <c r="J5" s="468"/>
      <c r="K5" s="468"/>
      <c r="L5" s="468"/>
      <c r="M5" s="468"/>
      <c r="N5" s="341"/>
      <c r="O5" s="341"/>
      <c r="P5" s="341"/>
      <c r="Q5" s="341"/>
      <c r="R5" s="345"/>
      <c r="S5" s="344"/>
      <c r="T5" s="344"/>
      <c r="U5" s="344"/>
      <c r="V5" s="344"/>
      <c r="W5" s="347"/>
      <c r="X5" s="347"/>
      <c r="Y5" s="347"/>
      <c r="Z5" s="347"/>
      <c r="AA5" s="347"/>
    </row>
    <row r="6" spans="1:27" s="366" customFormat="1" ht="14.25" customHeight="1">
      <c r="A6" s="475" t="s">
        <v>556</v>
      </c>
      <c r="B6" s="609"/>
      <c r="C6" s="609"/>
      <c r="D6" s="468"/>
      <c r="E6" s="468"/>
      <c r="F6" s="589"/>
      <c r="G6" s="468"/>
      <c r="H6" s="468"/>
      <c r="I6" s="468"/>
      <c r="J6" s="468"/>
      <c r="K6" s="468"/>
      <c r="L6" s="468"/>
      <c r="M6" s="468"/>
      <c r="N6" s="341"/>
      <c r="O6" s="341"/>
      <c r="P6" s="341"/>
      <c r="Q6" s="341"/>
      <c r="R6" s="345"/>
      <c r="S6" s="344"/>
      <c r="T6" s="344"/>
      <c r="U6" s="344"/>
      <c r="V6" s="344"/>
      <c r="W6" s="347"/>
      <c r="X6" s="347"/>
      <c r="Y6" s="347"/>
      <c r="Z6" s="347"/>
      <c r="AA6" s="347"/>
    </row>
    <row r="7" spans="1:27" s="362" customFormat="1" ht="21.75" customHeight="1">
      <c r="A7" s="702"/>
      <c r="B7" s="703" t="s">
        <v>555</v>
      </c>
      <c r="C7" s="703"/>
      <c r="D7" s="703" t="s">
        <v>484</v>
      </c>
      <c r="E7" s="703"/>
      <c r="F7" s="704"/>
      <c r="G7" s="590"/>
      <c r="H7" s="590"/>
      <c r="I7" s="590"/>
      <c r="J7" s="590"/>
      <c r="K7" s="590"/>
      <c r="L7" s="590"/>
      <c r="M7" s="590"/>
      <c r="N7" s="263"/>
      <c r="O7" s="263"/>
      <c r="P7" s="263"/>
      <c r="Q7" s="263"/>
      <c r="R7" s="365"/>
      <c r="S7" s="364"/>
      <c r="T7" s="364"/>
      <c r="U7" s="364"/>
      <c r="V7" s="364"/>
      <c r="W7" s="363"/>
      <c r="X7" s="363"/>
      <c r="Y7" s="363"/>
      <c r="Z7" s="363"/>
      <c r="AA7" s="363"/>
    </row>
    <row r="8" spans="1:27" s="362" customFormat="1" ht="20.25" customHeight="1">
      <c r="A8" s="705" t="s">
        <v>554</v>
      </c>
      <c r="B8" s="706" t="s">
        <v>459</v>
      </c>
      <c r="C8" s="706"/>
      <c r="D8" s="706" t="s">
        <v>482</v>
      </c>
      <c r="E8" s="706"/>
      <c r="F8" s="707" t="s">
        <v>553</v>
      </c>
      <c r="G8" s="590"/>
      <c r="H8" s="590"/>
      <c r="I8" s="590"/>
      <c r="J8" s="590"/>
      <c r="K8" s="590"/>
      <c r="L8" s="590"/>
      <c r="M8" s="590"/>
      <c r="N8" s="263"/>
      <c r="O8" s="263"/>
      <c r="P8" s="263"/>
      <c r="Q8" s="263"/>
      <c r="R8" s="365"/>
      <c r="S8" s="364"/>
      <c r="T8" s="364"/>
      <c r="U8" s="364"/>
      <c r="V8" s="364"/>
      <c r="W8" s="363"/>
      <c r="X8" s="363"/>
      <c r="Y8" s="363"/>
      <c r="Z8" s="363"/>
      <c r="AA8" s="363"/>
    </row>
    <row r="9" spans="1:27" s="362" customFormat="1" ht="23.25" customHeight="1">
      <c r="A9" s="705"/>
      <c r="B9" s="708" t="s">
        <v>552</v>
      </c>
      <c r="C9" s="708" t="s">
        <v>551</v>
      </c>
      <c r="D9" s="708" t="s">
        <v>552</v>
      </c>
      <c r="E9" s="708" t="s">
        <v>551</v>
      </c>
      <c r="F9" s="707"/>
      <c r="G9" s="590"/>
      <c r="H9" s="590"/>
      <c r="I9" s="590"/>
      <c r="J9" s="590"/>
      <c r="K9" s="590"/>
      <c r="L9" s="590"/>
      <c r="M9" s="590"/>
      <c r="N9" s="263"/>
      <c r="O9" s="263"/>
      <c r="P9" s="263"/>
      <c r="Q9" s="263"/>
      <c r="R9" s="365"/>
      <c r="S9" s="364"/>
      <c r="T9" s="364"/>
      <c r="U9" s="364"/>
      <c r="V9" s="364"/>
      <c r="W9" s="363"/>
      <c r="X9" s="363"/>
      <c r="Y9" s="363"/>
      <c r="Z9" s="363"/>
      <c r="AA9" s="363"/>
    </row>
    <row r="10" spans="1:27" s="362" customFormat="1" ht="20.25" customHeight="1">
      <c r="A10" s="709"/>
      <c r="B10" s="569" t="s">
        <v>550</v>
      </c>
      <c r="C10" s="569" t="s">
        <v>549</v>
      </c>
      <c r="D10" s="569" t="s">
        <v>550</v>
      </c>
      <c r="E10" s="569" t="s">
        <v>549</v>
      </c>
      <c r="F10" s="710"/>
      <c r="G10" s="590"/>
      <c r="H10" s="590"/>
      <c r="I10" s="590"/>
      <c r="J10" s="590"/>
      <c r="K10" s="590"/>
      <c r="L10" s="590"/>
      <c r="M10" s="590"/>
      <c r="N10" s="263"/>
      <c r="O10" s="263"/>
      <c r="P10" s="263"/>
      <c r="Q10" s="263"/>
      <c r="R10" s="365"/>
      <c r="S10" s="364"/>
      <c r="T10" s="364"/>
      <c r="U10" s="364"/>
      <c r="V10" s="364"/>
      <c r="W10" s="363"/>
      <c r="X10" s="363"/>
      <c r="Y10" s="363"/>
      <c r="Z10" s="363"/>
      <c r="AA10" s="363"/>
    </row>
    <row r="11" spans="1:27" s="354" customFormat="1" ht="30.75" customHeight="1">
      <c r="A11" s="682" t="s">
        <v>548</v>
      </c>
      <c r="B11" s="716">
        <v>5312</v>
      </c>
      <c r="C11" s="716">
        <v>141076</v>
      </c>
      <c r="D11" s="716">
        <v>838</v>
      </c>
      <c r="E11" s="716">
        <v>7810</v>
      </c>
      <c r="F11" s="711" t="s">
        <v>547</v>
      </c>
      <c r="G11" s="469"/>
      <c r="H11" s="469"/>
      <c r="I11" s="469"/>
      <c r="J11" s="469"/>
      <c r="K11" s="469"/>
      <c r="L11" s="469"/>
      <c r="M11" s="469"/>
      <c r="N11" s="358"/>
      <c r="O11" s="358"/>
      <c r="P11" s="358"/>
      <c r="Q11" s="358"/>
      <c r="R11" s="359"/>
      <c r="S11" s="448"/>
      <c r="T11" s="448"/>
      <c r="U11" s="448"/>
      <c r="V11" s="448"/>
    </row>
    <row r="12" spans="1:27" s="354" customFormat="1" ht="25.5" customHeight="1">
      <c r="A12" s="712" t="s">
        <v>546</v>
      </c>
      <c r="B12" s="717">
        <v>1870</v>
      </c>
      <c r="C12" s="717">
        <v>28210</v>
      </c>
      <c r="D12" s="717">
        <v>290</v>
      </c>
      <c r="E12" s="717">
        <v>4551</v>
      </c>
      <c r="F12" s="713" t="s">
        <v>545</v>
      </c>
      <c r="G12" s="469"/>
      <c r="H12" s="469"/>
      <c r="I12" s="469"/>
      <c r="J12" s="469"/>
      <c r="K12" s="469"/>
      <c r="L12" s="469"/>
      <c r="M12" s="469"/>
      <c r="N12" s="358"/>
      <c r="O12" s="358"/>
      <c r="P12" s="358"/>
      <c r="Q12" s="358"/>
      <c r="R12" s="359"/>
      <c r="S12" s="448"/>
      <c r="T12" s="448"/>
      <c r="U12" s="448"/>
      <c r="V12" s="448"/>
    </row>
    <row r="13" spans="1:27" s="354" customFormat="1" ht="25.5" customHeight="1">
      <c r="A13" s="682" t="s">
        <v>544</v>
      </c>
      <c r="B13" s="716">
        <v>0</v>
      </c>
      <c r="C13" s="716">
        <v>5939</v>
      </c>
      <c r="D13" s="716">
        <v>0</v>
      </c>
      <c r="E13" s="716">
        <v>1216</v>
      </c>
      <c r="F13" s="711" t="s">
        <v>543</v>
      </c>
      <c r="G13" s="469"/>
      <c r="H13" s="469"/>
      <c r="I13" s="469"/>
      <c r="J13" s="469"/>
      <c r="K13" s="469"/>
      <c r="L13" s="469"/>
      <c r="M13" s="469"/>
      <c r="N13" s="358"/>
      <c r="O13" s="358"/>
      <c r="P13" s="358"/>
      <c r="Q13" s="358"/>
      <c r="R13" s="359"/>
      <c r="S13" s="448"/>
      <c r="T13" s="448"/>
      <c r="U13" s="448"/>
      <c r="V13" s="448"/>
    </row>
    <row r="14" spans="1:27" s="354" customFormat="1" ht="25.5" customHeight="1">
      <c r="A14" s="712" t="s">
        <v>542</v>
      </c>
      <c r="B14" s="717">
        <v>0</v>
      </c>
      <c r="C14" s="717">
        <v>13713</v>
      </c>
      <c r="D14" s="717">
        <v>0</v>
      </c>
      <c r="E14" s="717">
        <v>1402</v>
      </c>
      <c r="F14" s="713" t="s">
        <v>541</v>
      </c>
      <c r="G14" s="469"/>
      <c r="H14" s="469"/>
      <c r="I14" s="469"/>
      <c r="J14" s="469"/>
      <c r="K14" s="469"/>
      <c r="L14" s="469"/>
      <c r="M14" s="469"/>
      <c r="N14" s="358"/>
      <c r="O14" s="358"/>
      <c r="P14" s="358"/>
      <c r="Q14" s="358"/>
      <c r="R14" s="359"/>
      <c r="S14" s="448"/>
      <c r="T14" s="448"/>
      <c r="U14" s="448"/>
      <c r="V14" s="448"/>
    </row>
    <row r="15" spans="1:27" s="354" customFormat="1" ht="25.5" customHeight="1">
      <c r="A15" s="682" t="s">
        <v>540</v>
      </c>
      <c r="B15" s="716">
        <v>0</v>
      </c>
      <c r="C15" s="716">
        <v>4029</v>
      </c>
      <c r="D15" s="716">
        <v>0</v>
      </c>
      <c r="E15" s="716">
        <v>552</v>
      </c>
      <c r="F15" s="711" t="s">
        <v>539</v>
      </c>
      <c r="G15" s="469"/>
      <c r="H15" s="469"/>
      <c r="I15" s="469"/>
      <c r="J15" s="469"/>
      <c r="K15" s="469"/>
      <c r="L15" s="469"/>
      <c r="M15" s="469"/>
      <c r="N15" s="358"/>
      <c r="O15" s="358"/>
      <c r="P15" s="358"/>
      <c r="Q15" s="358"/>
      <c r="R15" s="359"/>
      <c r="S15" s="448"/>
      <c r="T15" s="448"/>
      <c r="U15" s="448"/>
      <c r="V15" s="448"/>
    </row>
    <row r="16" spans="1:27" s="354" customFormat="1" ht="25.5" customHeight="1">
      <c r="A16" s="712" t="s">
        <v>538</v>
      </c>
      <c r="B16" s="717">
        <v>990</v>
      </c>
      <c r="C16" s="717">
        <v>19930</v>
      </c>
      <c r="D16" s="717">
        <v>164</v>
      </c>
      <c r="E16" s="717">
        <v>2265</v>
      </c>
      <c r="F16" s="713" t="s">
        <v>537</v>
      </c>
      <c r="G16" s="469"/>
      <c r="H16" s="469"/>
      <c r="I16" s="469"/>
      <c r="J16" s="469"/>
      <c r="K16" s="469"/>
      <c r="L16" s="469"/>
      <c r="M16" s="469"/>
      <c r="N16" s="358"/>
      <c r="O16" s="358"/>
      <c r="P16" s="358"/>
      <c r="Q16" s="358"/>
      <c r="R16" s="359"/>
      <c r="S16" s="448"/>
      <c r="T16" s="448"/>
      <c r="U16" s="448"/>
      <c r="V16" s="448"/>
    </row>
    <row r="17" spans="1:27" s="354" customFormat="1" ht="30" customHeight="1">
      <c r="A17" s="682" t="s">
        <v>536</v>
      </c>
      <c r="B17" s="716">
        <v>12624</v>
      </c>
      <c r="C17" s="716">
        <v>14511</v>
      </c>
      <c r="D17" s="716">
        <v>639</v>
      </c>
      <c r="E17" s="716">
        <v>1069</v>
      </c>
      <c r="F17" s="711" t="s">
        <v>535</v>
      </c>
      <c r="G17" s="469"/>
      <c r="H17" s="469"/>
      <c r="I17" s="469"/>
      <c r="J17" s="469"/>
      <c r="K17" s="469"/>
      <c r="L17" s="469"/>
      <c r="M17" s="469"/>
      <c r="N17" s="358"/>
      <c r="O17" s="358"/>
      <c r="P17" s="358"/>
      <c r="Q17" s="358"/>
      <c r="R17" s="359"/>
      <c r="S17" s="448"/>
      <c r="T17" s="448"/>
      <c r="U17" s="448"/>
      <c r="V17" s="448"/>
    </row>
    <row r="18" spans="1:27" s="354" customFormat="1" ht="25.5" customHeight="1">
      <c r="A18" s="712" t="s">
        <v>534</v>
      </c>
      <c r="B18" s="717">
        <v>0</v>
      </c>
      <c r="C18" s="717">
        <v>11364</v>
      </c>
      <c r="D18" s="717">
        <v>0</v>
      </c>
      <c r="E18" s="717">
        <v>9035</v>
      </c>
      <c r="F18" s="713" t="s">
        <v>533</v>
      </c>
      <c r="G18" s="469"/>
      <c r="H18" s="469"/>
      <c r="I18" s="469"/>
      <c r="J18" s="469"/>
      <c r="K18" s="469"/>
      <c r="L18" s="469"/>
      <c r="M18" s="469"/>
      <c r="N18" s="358"/>
      <c r="O18" s="358"/>
      <c r="P18" s="358"/>
      <c r="Q18" s="358"/>
      <c r="R18" s="359"/>
      <c r="S18" s="448"/>
      <c r="T18" s="448"/>
      <c r="U18" s="448"/>
      <c r="V18" s="448"/>
    </row>
    <row r="19" spans="1:27" s="354" customFormat="1" ht="25.5" customHeight="1">
      <c r="A19" s="682" t="s">
        <v>532</v>
      </c>
      <c r="B19" s="716">
        <v>878</v>
      </c>
      <c r="C19" s="716">
        <v>15773</v>
      </c>
      <c r="D19" s="716">
        <v>27</v>
      </c>
      <c r="E19" s="716">
        <v>1328</v>
      </c>
      <c r="F19" s="711" t="s">
        <v>531</v>
      </c>
      <c r="G19" s="469"/>
      <c r="H19" s="469"/>
      <c r="I19" s="469"/>
      <c r="J19" s="469"/>
      <c r="K19" s="469"/>
      <c r="L19" s="469"/>
      <c r="M19" s="469"/>
      <c r="N19" s="358"/>
      <c r="O19" s="358"/>
      <c r="P19" s="358"/>
      <c r="Q19" s="358"/>
      <c r="R19" s="359"/>
      <c r="S19" s="448"/>
      <c r="T19" s="448"/>
      <c r="U19" s="448"/>
      <c r="V19" s="448"/>
    </row>
    <row r="20" spans="1:27" s="354" customFormat="1" ht="25.5" customHeight="1">
      <c r="A20" s="712" t="s">
        <v>530</v>
      </c>
      <c r="B20" s="717">
        <v>0</v>
      </c>
      <c r="C20" s="717">
        <v>36791</v>
      </c>
      <c r="D20" s="717">
        <v>0</v>
      </c>
      <c r="E20" s="717">
        <v>1794</v>
      </c>
      <c r="F20" s="713" t="s">
        <v>529</v>
      </c>
      <c r="G20" s="469"/>
      <c r="H20" s="469"/>
      <c r="I20" s="469"/>
      <c r="J20" s="469"/>
      <c r="K20" s="469"/>
      <c r="L20" s="469"/>
      <c r="M20" s="469"/>
      <c r="N20" s="358"/>
      <c r="O20" s="358"/>
      <c r="P20" s="358"/>
      <c r="Q20" s="358"/>
      <c r="R20" s="359"/>
      <c r="S20" s="448"/>
      <c r="T20" s="448"/>
      <c r="U20" s="448"/>
      <c r="V20" s="448"/>
    </row>
    <row r="21" spans="1:27" s="354" customFormat="1" ht="25.5" customHeight="1">
      <c r="A21" s="682" t="s">
        <v>528</v>
      </c>
      <c r="B21" s="716">
        <v>4146</v>
      </c>
      <c r="C21" s="716">
        <v>13019</v>
      </c>
      <c r="D21" s="716">
        <v>96</v>
      </c>
      <c r="E21" s="716">
        <v>865</v>
      </c>
      <c r="F21" s="711" t="s">
        <v>527</v>
      </c>
      <c r="G21" s="469"/>
      <c r="H21" s="469"/>
      <c r="I21" s="469"/>
      <c r="J21" s="469"/>
      <c r="K21" s="469"/>
      <c r="L21" s="469"/>
      <c r="M21" s="469"/>
      <c r="N21" s="358"/>
      <c r="O21" s="358"/>
      <c r="P21" s="358"/>
      <c r="Q21" s="358"/>
      <c r="R21" s="359"/>
      <c r="S21" s="448"/>
      <c r="T21" s="448"/>
      <c r="U21" s="448"/>
      <c r="V21" s="448"/>
    </row>
    <row r="22" spans="1:27" s="354" customFormat="1" ht="25.5" customHeight="1">
      <c r="A22" s="712" t="s">
        <v>526</v>
      </c>
      <c r="B22" s="717" t="s">
        <v>156</v>
      </c>
      <c r="C22" s="717">
        <v>31961</v>
      </c>
      <c r="D22" s="717" t="s">
        <v>356</v>
      </c>
      <c r="E22" s="717">
        <v>4285</v>
      </c>
      <c r="F22" s="713" t="s">
        <v>525</v>
      </c>
      <c r="G22" s="469"/>
      <c r="H22" s="469"/>
      <c r="I22" s="469"/>
      <c r="J22" s="469"/>
      <c r="K22" s="469"/>
      <c r="L22" s="469"/>
      <c r="M22" s="469"/>
      <c r="N22" s="358"/>
      <c r="O22" s="358"/>
      <c r="P22" s="358"/>
      <c r="Q22" s="358"/>
      <c r="R22" s="359"/>
      <c r="S22" s="448"/>
      <c r="T22" s="448"/>
      <c r="U22" s="448"/>
      <c r="V22" s="448"/>
    </row>
    <row r="23" spans="1:27" s="354" customFormat="1" ht="25.5" customHeight="1">
      <c r="A23" s="720" t="s">
        <v>524</v>
      </c>
      <c r="B23" s="721">
        <v>3669</v>
      </c>
      <c r="C23" s="721">
        <v>40149</v>
      </c>
      <c r="D23" s="721">
        <v>125</v>
      </c>
      <c r="E23" s="721">
        <v>1009</v>
      </c>
      <c r="F23" s="722" t="s">
        <v>523</v>
      </c>
      <c r="G23" s="469"/>
      <c r="H23" s="469"/>
      <c r="I23" s="469"/>
      <c r="J23" s="469"/>
      <c r="K23" s="469"/>
      <c r="L23" s="469"/>
      <c r="M23" s="469"/>
      <c r="N23" s="358"/>
      <c r="O23" s="358"/>
      <c r="P23" s="358"/>
      <c r="Q23" s="358"/>
      <c r="R23" s="359"/>
      <c r="S23" s="448"/>
      <c r="T23" s="448"/>
      <c r="U23" s="448"/>
      <c r="V23" s="448"/>
    </row>
    <row r="24" spans="1:27" s="354" customFormat="1" ht="25.5" customHeight="1">
      <c r="A24" s="723" t="s">
        <v>716</v>
      </c>
      <c r="B24" s="716"/>
      <c r="C24" s="716"/>
      <c r="D24" s="716"/>
      <c r="E24" s="716"/>
      <c r="F24" s="711"/>
      <c r="G24" s="469"/>
      <c r="H24" s="469"/>
      <c r="I24" s="469"/>
      <c r="J24" s="469"/>
      <c r="K24" s="469"/>
      <c r="L24" s="469"/>
      <c r="M24" s="469"/>
      <c r="N24" s="358"/>
      <c r="O24" s="358"/>
      <c r="P24" s="358"/>
      <c r="Q24" s="358"/>
      <c r="R24" s="359"/>
      <c r="S24" s="448"/>
      <c r="T24" s="448"/>
      <c r="U24" s="448"/>
      <c r="V24" s="448"/>
    </row>
    <row r="25" spans="1:27" s="362" customFormat="1" ht="21.75" customHeight="1">
      <c r="A25" s="702"/>
      <c r="B25" s="703" t="s">
        <v>555</v>
      </c>
      <c r="C25" s="703"/>
      <c r="D25" s="703" t="s">
        <v>484</v>
      </c>
      <c r="E25" s="703"/>
      <c r="F25" s="704"/>
      <c r="G25" s="590"/>
      <c r="H25" s="590"/>
      <c r="I25" s="590"/>
      <c r="J25" s="590"/>
      <c r="K25" s="590"/>
      <c r="L25" s="590"/>
      <c r="M25" s="590"/>
      <c r="N25" s="263"/>
      <c r="O25" s="263"/>
      <c r="P25" s="263"/>
      <c r="Q25" s="263"/>
      <c r="R25" s="365"/>
      <c r="S25" s="364"/>
      <c r="T25" s="364"/>
      <c r="U25" s="364"/>
      <c r="V25" s="364"/>
      <c r="W25" s="363"/>
      <c r="X25" s="363"/>
      <c r="Y25" s="363"/>
      <c r="Z25" s="363"/>
      <c r="AA25" s="363"/>
    </row>
    <row r="26" spans="1:27" s="362" customFormat="1" ht="20.25" customHeight="1">
      <c r="A26" s="705" t="s">
        <v>554</v>
      </c>
      <c r="B26" s="706" t="s">
        <v>459</v>
      </c>
      <c r="C26" s="706"/>
      <c r="D26" s="706" t="s">
        <v>482</v>
      </c>
      <c r="E26" s="706"/>
      <c r="F26" s="707" t="s">
        <v>553</v>
      </c>
      <c r="G26" s="590"/>
      <c r="H26" s="590"/>
      <c r="I26" s="590"/>
      <c r="J26" s="590"/>
      <c r="K26" s="590"/>
      <c r="L26" s="590"/>
      <c r="M26" s="590"/>
      <c r="N26" s="263"/>
      <c r="O26" s="263"/>
      <c r="P26" s="263"/>
      <c r="Q26" s="263"/>
      <c r="R26" s="365"/>
      <c r="S26" s="364"/>
      <c r="T26" s="364"/>
      <c r="U26" s="364"/>
      <c r="V26" s="364"/>
      <c r="W26" s="363"/>
      <c r="X26" s="363"/>
      <c r="Y26" s="363"/>
      <c r="Z26" s="363"/>
      <c r="AA26" s="363"/>
    </row>
    <row r="27" spans="1:27" s="362" customFormat="1" ht="23.25" customHeight="1">
      <c r="A27" s="705"/>
      <c r="B27" s="708" t="s">
        <v>552</v>
      </c>
      <c r="C27" s="708" t="s">
        <v>551</v>
      </c>
      <c r="D27" s="708" t="s">
        <v>552</v>
      </c>
      <c r="E27" s="708" t="s">
        <v>551</v>
      </c>
      <c r="F27" s="707"/>
      <c r="G27" s="590"/>
      <c r="H27" s="590"/>
      <c r="I27" s="590"/>
      <c r="J27" s="590"/>
      <c r="K27" s="590"/>
      <c r="L27" s="590"/>
      <c r="M27" s="590"/>
      <c r="N27" s="263"/>
      <c r="O27" s="263"/>
      <c r="P27" s="263"/>
      <c r="Q27" s="263"/>
      <c r="R27" s="365"/>
      <c r="S27" s="364"/>
      <c r="T27" s="364"/>
      <c r="U27" s="364"/>
      <c r="V27" s="364"/>
      <c r="W27" s="363"/>
      <c r="X27" s="363"/>
      <c r="Y27" s="363"/>
      <c r="Z27" s="363"/>
      <c r="AA27" s="363"/>
    </row>
    <row r="28" spans="1:27" s="362" customFormat="1" ht="20.25" customHeight="1">
      <c r="A28" s="709"/>
      <c r="B28" s="569" t="s">
        <v>550</v>
      </c>
      <c r="C28" s="569" t="s">
        <v>549</v>
      </c>
      <c r="D28" s="569" t="s">
        <v>550</v>
      </c>
      <c r="E28" s="569" t="s">
        <v>549</v>
      </c>
      <c r="F28" s="710"/>
      <c r="G28" s="590"/>
      <c r="H28" s="590"/>
      <c r="I28" s="590"/>
      <c r="J28" s="590"/>
      <c r="K28" s="590"/>
      <c r="L28" s="590"/>
      <c r="M28" s="590"/>
      <c r="N28" s="263"/>
      <c r="O28" s="263"/>
      <c r="P28" s="263"/>
      <c r="Q28" s="263"/>
      <c r="R28" s="365"/>
      <c r="S28" s="364"/>
      <c r="T28" s="364"/>
      <c r="U28" s="364"/>
      <c r="V28" s="364"/>
      <c r="W28" s="363"/>
      <c r="X28" s="363"/>
      <c r="Y28" s="363"/>
      <c r="Z28" s="363"/>
      <c r="AA28" s="363"/>
    </row>
    <row r="29" spans="1:27" s="731" customFormat="1" ht="8.25" customHeight="1">
      <c r="A29" s="724"/>
      <c r="B29" s="725"/>
      <c r="C29" s="725"/>
      <c r="D29" s="725"/>
      <c r="E29" s="725"/>
      <c r="F29" s="724"/>
      <c r="G29" s="726"/>
      <c r="H29" s="726"/>
      <c r="I29" s="726"/>
      <c r="J29" s="726"/>
      <c r="K29" s="726"/>
      <c r="L29" s="726"/>
      <c r="M29" s="726"/>
      <c r="N29" s="727"/>
      <c r="O29" s="727"/>
      <c r="P29" s="727"/>
      <c r="Q29" s="727"/>
      <c r="R29" s="728"/>
      <c r="S29" s="729"/>
      <c r="T29" s="729"/>
      <c r="U29" s="729"/>
      <c r="V29" s="729"/>
      <c r="W29" s="730"/>
      <c r="X29" s="730"/>
      <c r="Y29" s="730"/>
      <c r="Z29" s="730"/>
      <c r="AA29" s="730"/>
    </row>
    <row r="30" spans="1:27" s="354" customFormat="1" ht="25.5" customHeight="1">
      <c r="A30" s="712" t="s">
        <v>522</v>
      </c>
      <c r="B30" s="717">
        <v>5650</v>
      </c>
      <c r="C30" s="717">
        <v>35698</v>
      </c>
      <c r="D30" s="717">
        <v>286</v>
      </c>
      <c r="E30" s="717">
        <v>1359</v>
      </c>
      <c r="F30" s="713" t="s">
        <v>521</v>
      </c>
      <c r="G30" s="469"/>
      <c r="H30" s="469"/>
      <c r="I30" s="469"/>
      <c r="J30" s="469"/>
      <c r="K30" s="469"/>
      <c r="L30" s="469"/>
      <c r="M30" s="469"/>
      <c r="N30" s="358"/>
      <c r="O30" s="358"/>
      <c r="P30" s="358"/>
      <c r="Q30" s="358"/>
      <c r="R30" s="359"/>
      <c r="S30" s="448"/>
      <c r="T30" s="448"/>
      <c r="U30" s="448"/>
      <c r="V30" s="448"/>
    </row>
    <row r="31" spans="1:27" s="354" customFormat="1" ht="21.75" customHeight="1">
      <c r="A31" s="682" t="s">
        <v>520</v>
      </c>
      <c r="B31" s="716">
        <v>3336</v>
      </c>
      <c r="C31" s="716">
        <v>81090</v>
      </c>
      <c r="D31" s="716">
        <v>1289</v>
      </c>
      <c r="E31" s="716">
        <v>15839</v>
      </c>
      <c r="F31" s="711" t="s">
        <v>519</v>
      </c>
      <c r="G31" s="469"/>
      <c r="H31" s="469"/>
      <c r="I31" s="469"/>
      <c r="J31" s="469"/>
      <c r="K31" s="469"/>
      <c r="L31" s="469"/>
      <c r="M31" s="469"/>
      <c r="N31" s="358"/>
      <c r="O31" s="358"/>
      <c r="P31" s="358"/>
      <c r="Q31" s="358"/>
      <c r="R31" s="359"/>
      <c r="S31" s="448"/>
      <c r="T31" s="448"/>
      <c r="U31" s="448"/>
      <c r="V31" s="448"/>
    </row>
    <row r="32" spans="1:27" s="354" customFormat="1" ht="25.5" customHeight="1">
      <c r="A32" s="712" t="s">
        <v>518</v>
      </c>
      <c r="B32" s="717">
        <v>953</v>
      </c>
      <c r="C32" s="717">
        <v>29662</v>
      </c>
      <c r="D32" s="717">
        <v>691</v>
      </c>
      <c r="E32" s="717">
        <v>8403</v>
      </c>
      <c r="F32" s="713" t="s">
        <v>517</v>
      </c>
      <c r="G32" s="469"/>
      <c r="H32" s="469"/>
      <c r="I32" s="469"/>
      <c r="J32" s="469"/>
      <c r="K32" s="469"/>
      <c r="L32" s="469"/>
      <c r="M32" s="469"/>
      <c r="N32" s="358"/>
      <c r="O32" s="358"/>
      <c r="P32" s="358"/>
      <c r="Q32" s="358"/>
      <c r="R32" s="359"/>
      <c r="S32" s="448"/>
      <c r="T32" s="448"/>
      <c r="U32" s="448"/>
      <c r="V32" s="448"/>
    </row>
    <row r="33" spans="1:27" s="354" customFormat="1" ht="21" customHeight="1">
      <c r="A33" s="682" t="s">
        <v>516</v>
      </c>
      <c r="B33" s="716">
        <v>1380</v>
      </c>
      <c r="C33" s="716">
        <v>48091</v>
      </c>
      <c r="D33" s="716">
        <v>0</v>
      </c>
      <c r="E33" s="716">
        <v>79</v>
      </c>
      <c r="F33" s="711" t="s">
        <v>515</v>
      </c>
      <c r="G33" s="469"/>
      <c r="H33" s="469"/>
      <c r="I33" s="469"/>
      <c r="J33" s="469"/>
      <c r="K33" s="469"/>
      <c r="L33" s="469"/>
      <c r="M33" s="469"/>
      <c r="N33" s="358"/>
      <c r="O33" s="358"/>
      <c r="P33" s="358"/>
      <c r="Q33" s="358"/>
      <c r="R33" s="359"/>
      <c r="S33" s="448"/>
      <c r="T33" s="448"/>
      <c r="U33" s="448"/>
      <c r="V33" s="448"/>
    </row>
    <row r="34" spans="1:27" s="354" customFormat="1" ht="25.5" customHeight="1">
      <c r="A34" s="712" t="s">
        <v>514</v>
      </c>
      <c r="B34" s="717">
        <v>0</v>
      </c>
      <c r="C34" s="717">
        <v>3809</v>
      </c>
      <c r="D34" s="717">
        <v>198</v>
      </c>
      <c r="E34" s="717">
        <v>8454</v>
      </c>
      <c r="F34" s="713" t="s">
        <v>513</v>
      </c>
      <c r="G34" s="469"/>
      <c r="H34" s="469"/>
      <c r="I34" s="469"/>
      <c r="J34" s="469"/>
      <c r="K34" s="469"/>
      <c r="L34" s="469"/>
      <c r="M34" s="469"/>
      <c r="N34" s="358"/>
      <c r="O34" s="358"/>
      <c r="P34" s="358"/>
      <c r="Q34" s="358"/>
      <c r="R34" s="359"/>
      <c r="S34" s="448"/>
      <c r="T34" s="448"/>
      <c r="U34" s="448"/>
      <c r="V34" s="448"/>
    </row>
    <row r="35" spans="1:27" s="354" customFormat="1" ht="20.25" customHeight="1">
      <c r="A35" s="682" t="s">
        <v>512</v>
      </c>
      <c r="B35" s="716">
        <v>0</v>
      </c>
      <c r="C35" s="716">
        <v>6732</v>
      </c>
      <c r="D35" s="716">
        <v>0</v>
      </c>
      <c r="E35" s="716">
        <v>3840</v>
      </c>
      <c r="F35" s="711" t="s">
        <v>511</v>
      </c>
      <c r="G35" s="469"/>
      <c r="H35" s="469"/>
      <c r="I35" s="469"/>
      <c r="J35" s="469"/>
      <c r="K35" s="469"/>
      <c r="L35" s="469"/>
      <c r="M35" s="469"/>
      <c r="N35" s="358"/>
      <c r="O35" s="358"/>
      <c r="P35" s="358"/>
      <c r="Q35" s="358"/>
      <c r="R35" s="359"/>
      <c r="S35" s="448"/>
      <c r="T35" s="448"/>
      <c r="U35" s="448"/>
      <c r="V35" s="448"/>
    </row>
    <row r="36" spans="1:27" s="354" customFormat="1" ht="25.5" customHeight="1">
      <c r="A36" s="712" t="s">
        <v>510</v>
      </c>
      <c r="B36" s="717">
        <v>3127</v>
      </c>
      <c r="C36" s="717">
        <v>2937</v>
      </c>
      <c r="D36" s="717">
        <v>38</v>
      </c>
      <c r="E36" s="717">
        <v>846</v>
      </c>
      <c r="F36" s="713" t="s">
        <v>509</v>
      </c>
      <c r="G36" s="469"/>
      <c r="H36" s="469"/>
      <c r="I36" s="469"/>
      <c r="J36" s="469"/>
      <c r="K36" s="469"/>
      <c r="L36" s="469"/>
      <c r="M36" s="469"/>
      <c r="N36" s="358"/>
      <c r="O36" s="358"/>
      <c r="P36" s="358"/>
      <c r="Q36" s="358"/>
      <c r="R36" s="359"/>
      <c r="S36" s="448"/>
      <c r="T36" s="448"/>
      <c r="U36" s="448"/>
      <c r="V36" s="448"/>
    </row>
    <row r="37" spans="1:27" s="354" customFormat="1" ht="25.5" customHeight="1">
      <c r="A37" s="682" t="s">
        <v>508</v>
      </c>
      <c r="B37" s="716">
        <v>0</v>
      </c>
      <c r="C37" s="716">
        <v>2927</v>
      </c>
      <c r="D37" s="716">
        <v>0</v>
      </c>
      <c r="E37" s="716">
        <v>186</v>
      </c>
      <c r="F37" s="711" t="s">
        <v>507</v>
      </c>
      <c r="G37" s="469"/>
      <c r="H37" s="469"/>
      <c r="I37" s="469"/>
      <c r="J37" s="469"/>
      <c r="K37" s="469"/>
      <c r="L37" s="469"/>
      <c r="M37" s="469"/>
      <c r="N37" s="358"/>
      <c r="O37" s="358"/>
      <c r="P37" s="358"/>
      <c r="Q37" s="358"/>
      <c r="R37" s="359"/>
      <c r="S37" s="448"/>
      <c r="T37" s="448"/>
      <c r="U37" s="448"/>
      <c r="V37" s="448"/>
    </row>
    <row r="38" spans="1:27" s="354" customFormat="1" ht="25.5" customHeight="1">
      <c r="A38" s="712" t="s">
        <v>506</v>
      </c>
      <c r="B38" s="717">
        <v>0</v>
      </c>
      <c r="C38" s="717">
        <v>4435</v>
      </c>
      <c r="D38" s="717">
        <v>0</v>
      </c>
      <c r="E38" s="717">
        <v>101</v>
      </c>
      <c r="F38" s="713" t="s">
        <v>505</v>
      </c>
      <c r="G38" s="469"/>
      <c r="H38" s="469"/>
      <c r="I38" s="469"/>
      <c r="J38" s="469"/>
      <c r="K38" s="469"/>
      <c r="L38" s="469"/>
      <c r="M38" s="469"/>
      <c r="N38" s="358"/>
      <c r="O38" s="358"/>
      <c r="P38" s="358"/>
      <c r="Q38" s="358"/>
      <c r="R38" s="359"/>
      <c r="S38" s="448"/>
      <c r="T38" s="448"/>
      <c r="U38" s="448"/>
      <c r="V38" s="448"/>
    </row>
    <row r="39" spans="1:27" s="354" customFormat="1" ht="25.5" customHeight="1">
      <c r="A39" s="682" t="s">
        <v>504</v>
      </c>
      <c r="B39" s="716">
        <v>3524</v>
      </c>
      <c r="C39" s="716">
        <v>23510</v>
      </c>
      <c r="D39" s="716">
        <v>1102</v>
      </c>
      <c r="E39" s="716">
        <v>5296</v>
      </c>
      <c r="F39" s="711" t="s">
        <v>503</v>
      </c>
      <c r="G39" s="469"/>
      <c r="H39" s="469"/>
      <c r="I39" s="469"/>
      <c r="J39" s="469"/>
      <c r="K39" s="469"/>
      <c r="L39" s="469"/>
      <c r="M39" s="469"/>
      <c r="N39" s="358"/>
      <c r="O39" s="358"/>
      <c r="P39" s="358"/>
      <c r="Q39" s="358"/>
      <c r="R39" s="359"/>
      <c r="S39" s="448"/>
      <c r="T39" s="448"/>
      <c r="U39" s="448"/>
      <c r="V39" s="448"/>
    </row>
    <row r="40" spans="1:27" s="354" customFormat="1" ht="25.5" customHeight="1">
      <c r="A40" s="712" t="s">
        <v>502</v>
      </c>
      <c r="B40" s="717">
        <v>0</v>
      </c>
      <c r="C40" s="717">
        <v>305</v>
      </c>
      <c r="D40" s="717">
        <v>0</v>
      </c>
      <c r="E40" s="717">
        <v>171</v>
      </c>
      <c r="F40" s="713" t="s">
        <v>501</v>
      </c>
      <c r="G40" s="469"/>
      <c r="H40" s="469"/>
      <c r="I40" s="469"/>
      <c r="J40" s="469"/>
      <c r="K40" s="469"/>
      <c r="L40" s="469"/>
      <c r="M40" s="469"/>
      <c r="N40" s="358"/>
      <c r="O40" s="358"/>
      <c r="P40" s="358"/>
      <c r="Q40" s="358"/>
      <c r="R40" s="359"/>
      <c r="S40" s="448"/>
      <c r="T40" s="448"/>
      <c r="U40" s="448"/>
      <c r="V40" s="448"/>
    </row>
    <row r="41" spans="1:27" s="354" customFormat="1" ht="23.25" customHeight="1">
      <c r="A41" s="714" t="s">
        <v>500</v>
      </c>
      <c r="B41" s="718">
        <v>2163</v>
      </c>
      <c r="C41" s="716" t="s">
        <v>356</v>
      </c>
      <c r="D41" s="718">
        <v>432</v>
      </c>
      <c r="E41" s="716" t="s">
        <v>356</v>
      </c>
      <c r="F41" s="715" t="s">
        <v>499</v>
      </c>
      <c r="G41" s="469"/>
      <c r="H41" s="469"/>
      <c r="I41" s="469"/>
      <c r="J41" s="469"/>
      <c r="K41" s="469"/>
      <c r="L41" s="469"/>
      <c r="M41" s="469"/>
      <c r="N41" s="358"/>
      <c r="O41" s="358"/>
      <c r="P41" s="358"/>
      <c r="Q41" s="358"/>
      <c r="R41" s="359"/>
      <c r="S41" s="448"/>
      <c r="T41" s="448"/>
      <c r="U41" s="448"/>
      <c r="V41" s="448"/>
    </row>
    <row r="42" spans="1:27" s="354" customFormat="1" ht="25.5" customHeight="1">
      <c r="A42" s="712" t="s">
        <v>498</v>
      </c>
      <c r="B42" s="717">
        <v>392</v>
      </c>
      <c r="C42" s="717" t="s">
        <v>356</v>
      </c>
      <c r="D42" s="717">
        <v>0</v>
      </c>
      <c r="E42" s="717" t="s">
        <v>356</v>
      </c>
      <c r="F42" s="713" t="s">
        <v>497</v>
      </c>
      <c r="G42" s="469"/>
      <c r="H42" s="469"/>
      <c r="I42" s="469"/>
      <c r="J42" s="469"/>
      <c r="K42" s="469"/>
      <c r="L42" s="469"/>
      <c r="M42" s="469"/>
      <c r="N42" s="358"/>
      <c r="O42" s="358"/>
      <c r="P42" s="358"/>
      <c r="Q42" s="358"/>
      <c r="R42" s="359"/>
      <c r="S42" s="448"/>
      <c r="T42" s="448"/>
      <c r="U42" s="448"/>
      <c r="V42" s="448"/>
    </row>
    <row r="43" spans="1:27" s="354" customFormat="1" ht="23.25" customHeight="1">
      <c r="A43" s="714" t="s">
        <v>496</v>
      </c>
      <c r="B43" s="718" t="s">
        <v>156</v>
      </c>
      <c r="C43" s="716" t="s">
        <v>356</v>
      </c>
      <c r="D43" s="718" t="s">
        <v>356</v>
      </c>
      <c r="E43" s="716" t="s">
        <v>356</v>
      </c>
      <c r="F43" s="715" t="s">
        <v>495</v>
      </c>
      <c r="G43" s="469"/>
      <c r="H43" s="469"/>
      <c r="I43" s="469"/>
      <c r="J43" s="469"/>
      <c r="K43" s="469"/>
      <c r="L43" s="469"/>
      <c r="M43" s="469"/>
      <c r="N43" s="358"/>
      <c r="O43" s="358"/>
      <c r="P43" s="358"/>
      <c r="Q43" s="358"/>
      <c r="R43" s="359"/>
      <c r="S43" s="448"/>
      <c r="T43" s="448"/>
      <c r="U43" s="448"/>
      <c r="V43" s="448"/>
    </row>
    <row r="44" spans="1:27" s="354" customFormat="1" ht="21" customHeight="1">
      <c r="A44" s="712" t="s">
        <v>494</v>
      </c>
      <c r="B44" s="717">
        <v>607</v>
      </c>
      <c r="C44" s="717">
        <v>103230</v>
      </c>
      <c r="D44" s="717">
        <v>0</v>
      </c>
      <c r="E44" s="717">
        <v>60</v>
      </c>
      <c r="F44" s="713" t="s">
        <v>146</v>
      </c>
      <c r="G44" s="469"/>
      <c r="H44" s="469"/>
      <c r="I44" s="469"/>
      <c r="J44" s="469"/>
      <c r="K44" s="469"/>
      <c r="L44" s="469"/>
      <c r="M44" s="469"/>
      <c r="N44" s="358"/>
      <c r="O44" s="358"/>
      <c r="P44" s="358"/>
      <c r="Q44" s="358"/>
      <c r="R44" s="359"/>
      <c r="S44" s="448"/>
      <c r="T44" s="448"/>
      <c r="U44" s="448"/>
      <c r="V44" s="448"/>
    </row>
    <row r="45" spans="1:27" s="444" customFormat="1" ht="25.5" customHeight="1">
      <c r="A45" s="690" t="s">
        <v>41</v>
      </c>
      <c r="B45" s="719">
        <f>SUM(B11:B44)</f>
        <v>50621</v>
      </c>
      <c r="C45" s="719">
        <f>SUM(C11:C44)</f>
        <v>718891</v>
      </c>
      <c r="D45" s="719">
        <f>SUM(D11:D44)</f>
        <v>6215</v>
      </c>
      <c r="E45" s="719">
        <f>SUM(E11:E44)</f>
        <v>81815</v>
      </c>
      <c r="F45" s="692" t="s">
        <v>42</v>
      </c>
      <c r="G45" s="590"/>
      <c r="H45" s="590"/>
      <c r="I45" s="590"/>
      <c r="J45" s="590"/>
      <c r="K45" s="590"/>
      <c r="L45" s="590"/>
      <c r="M45" s="590"/>
      <c r="N45" s="263"/>
      <c r="O45" s="263"/>
      <c r="P45" s="263"/>
      <c r="Q45" s="263"/>
      <c r="R45" s="447"/>
      <c r="S45" s="446"/>
      <c r="T45" s="446"/>
      <c r="U45" s="446"/>
      <c r="V45" s="446"/>
      <c r="W45" s="445"/>
      <c r="X45" s="445"/>
      <c r="Y45" s="445"/>
      <c r="Z45" s="445"/>
      <c r="AA45" s="445"/>
    </row>
    <row r="46" spans="1:27" s="399" customFormat="1" ht="2.25" customHeight="1">
      <c r="A46" s="609"/>
      <c r="B46" s="602"/>
      <c r="C46" s="602"/>
      <c r="D46" s="602"/>
      <c r="E46" s="602"/>
      <c r="F46" s="628"/>
      <c r="G46" s="590"/>
      <c r="H46" s="590"/>
      <c r="I46" s="590"/>
      <c r="J46" s="590"/>
      <c r="K46" s="590"/>
      <c r="L46" s="590"/>
      <c r="M46" s="590"/>
      <c r="N46" s="263"/>
      <c r="O46" s="263"/>
      <c r="P46" s="263"/>
      <c r="Q46" s="263"/>
      <c r="R46" s="365"/>
      <c r="S46" s="364"/>
      <c r="T46" s="364"/>
      <c r="U46" s="364"/>
      <c r="V46" s="364"/>
      <c r="W46" s="363"/>
      <c r="X46" s="363"/>
      <c r="Y46" s="363"/>
      <c r="Z46" s="363"/>
      <c r="AA46" s="363"/>
    </row>
    <row r="47" spans="1:27" s="347" customFormat="1" ht="15.75" customHeight="1">
      <c r="A47" s="496" t="s">
        <v>493</v>
      </c>
      <c r="B47" s="496"/>
      <c r="C47" s="496"/>
      <c r="D47" s="498"/>
      <c r="E47" s="867" t="s">
        <v>492</v>
      </c>
      <c r="F47" s="867"/>
      <c r="G47" s="498"/>
      <c r="H47" s="498"/>
      <c r="I47" s="498"/>
      <c r="J47" s="498"/>
      <c r="K47" s="498"/>
      <c r="L47" s="498"/>
      <c r="M47" s="498"/>
      <c r="N47" s="350"/>
      <c r="O47" s="350"/>
      <c r="P47" s="350"/>
      <c r="Q47" s="350"/>
      <c r="R47" s="349"/>
      <c r="S47" s="348"/>
      <c r="T47" s="348"/>
      <c r="U47" s="348"/>
      <c r="V47" s="348"/>
    </row>
    <row r="48" spans="1:27" s="347" customFormat="1" ht="18.75" customHeight="1">
      <c r="A48" s="496" t="s">
        <v>491</v>
      </c>
      <c r="B48" s="496"/>
      <c r="C48" s="496"/>
      <c r="D48" s="498"/>
      <c r="E48" s="498"/>
      <c r="F48" s="498" t="s">
        <v>490</v>
      </c>
      <c r="G48" s="498"/>
      <c r="H48" s="498"/>
      <c r="I48" s="498"/>
      <c r="J48" s="498"/>
      <c r="K48" s="498"/>
      <c r="L48" s="498"/>
      <c r="M48" s="498"/>
      <c r="N48" s="350"/>
      <c r="O48" s="350"/>
      <c r="P48" s="350"/>
      <c r="Q48" s="350"/>
      <c r="R48" s="349"/>
      <c r="S48" s="348"/>
      <c r="T48" s="348"/>
      <c r="U48" s="348"/>
      <c r="V48" s="348"/>
    </row>
    <row r="49" spans="1:27" s="347" customFormat="1" ht="26.25" customHeight="1">
      <c r="A49" s="498" t="s">
        <v>420</v>
      </c>
      <c r="B49" s="498"/>
      <c r="C49" s="498"/>
      <c r="D49" s="498"/>
      <c r="E49" s="498"/>
      <c r="F49" s="534" t="s">
        <v>489</v>
      </c>
      <c r="G49" s="498"/>
      <c r="H49" s="498"/>
      <c r="I49" s="498"/>
      <c r="J49" s="498"/>
      <c r="K49" s="498"/>
      <c r="L49" s="498"/>
      <c r="M49" s="498"/>
      <c r="N49" s="350"/>
      <c r="O49" s="350"/>
      <c r="P49" s="350"/>
      <c r="Q49" s="350"/>
      <c r="R49" s="349"/>
      <c r="S49" s="348"/>
      <c r="T49" s="348"/>
      <c r="U49" s="348"/>
      <c r="V49" s="348"/>
      <c r="W49" s="348"/>
      <c r="X49" s="348"/>
    </row>
    <row r="50" spans="1:27" s="346" customFormat="1">
      <c r="A50" s="468"/>
      <c r="B50" s="468"/>
      <c r="C50" s="468"/>
      <c r="D50" s="468"/>
      <c r="E50" s="468"/>
      <c r="F50" s="468"/>
      <c r="G50" s="468"/>
      <c r="H50" s="468"/>
      <c r="I50" s="468"/>
      <c r="J50" s="468"/>
      <c r="K50" s="468"/>
      <c r="L50" s="468"/>
      <c r="M50" s="468"/>
      <c r="N50" s="341"/>
      <c r="O50" s="341"/>
      <c r="P50" s="341"/>
      <c r="Q50" s="341"/>
      <c r="R50" s="345"/>
      <c r="S50" s="344"/>
      <c r="T50" s="344"/>
      <c r="U50" s="344"/>
      <c r="V50" s="344"/>
      <c r="W50" s="347"/>
      <c r="X50" s="347"/>
      <c r="Y50" s="347"/>
      <c r="Z50" s="347"/>
      <c r="AA50" s="347"/>
    </row>
    <row r="51" spans="1:27" s="346" customFormat="1">
      <c r="A51" s="468"/>
      <c r="B51" s="600"/>
      <c r="C51" s="600"/>
      <c r="D51" s="600"/>
      <c r="E51" s="600"/>
      <c r="F51" s="468"/>
      <c r="G51" s="468"/>
      <c r="H51" s="468"/>
      <c r="I51" s="468"/>
      <c r="J51" s="468"/>
      <c r="K51" s="468"/>
      <c r="L51" s="468"/>
      <c r="M51" s="468"/>
      <c r="N51" s="341"/>
      <c r="O51" s="341"/>
      <c r="P51" s="341"/>
      <c r="Q51" s="341"/>
      <c r="R51" s="345"/>
      <c r="S51" s="344"/>
      <c r="T51" s="344"/>
      <c r="U51" s="344"/>
      <c r="V51" s="344"/>
      <c r="W51" s="347"/>
      <c r="X51" s="347"/>
      <c r="Y51" s="347"/>
      <c r="Z51" s="347"/>
      <c r="AA51" s="347"/>
    </row>
    <row r="52" spans="1:27" s="346" customFormat="1">
      <c r="A52" s="468"/>
      <c r="B52" s="600"/>
      <c r="C52" s="600"/>
      <c r="D52" s="600"/>
      <c r="E52" s="600"/>
      <c r="F52" s="468"/>
      <c r="G52" s="468"/>
      <c r="H52" s="468"/>
      <c r="I52" s="468"/>
      <c r="J52" s="468"/>
      <c r="K52" s="468"/>
      <c r="L52" s="468"/>
      <c r="M52" s="468"/>
      <c r="N52" s="341"/>
      <c r="O52" s="341"/>
      <c r="P52" s="341"/>
      <c r="Q52" s="341"/>
      <c r="R52" s="345"/>
      <c r="S52" s="344"/>
      <c r="T52" s="344"/>
      <c r="U52" s="344"/>
      <c r="V52" s="344"/>
      <c r="W52" s="347"/>
      <c r="X52" s="347"/>
      <c r="Y52" s="347"/>
      <c r="Z52" s="347"/>
      <c r="AA52" s="347"/>
    </row>
    <row r="53" spans="1:27" s="346" customFormat="1">
      <c r="A53" s="468"/>
      <c r="B53" s="468"/>
      <c r="C53" s="468"/>
      <c r="D53" s="468"/>
      <c r="E53" s="468"/>
      <c r="F53" s="468"/>
      <c r="G53" s="468"/>
      <c r="H53" s="468"/>
      <c r="I53" s="468"/>
      <c r="J53" s="468"/>
      <c r="K53" s="468"/>
      <c r="L53" s="468"/>
      <c r="M53" s="468"/>
      <c r="N53" s="341"/>
      <c r="O53" s="341"/>
      <c r="P53" s="341"/>
      <c r="Q53" s="341"/>
      <c r="R53" s="345"/>
      <c r="S53" s="344"/>
      <c r="T53" s="344"/>
      <c r="U53" s="344"/>
      <c r="V53" s="344"/>
      <c r="W53" s="347"/>
      <c r="X53" s="347"/>
      <c r="Y53" s="347"/>
      <c r="Z53" s="347"/>
      <c r="AA53" s="347"/>
    </row>
    <row r="54" spans="1:27"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4"/>
      <c r="W54" s="343"/>
      <c r="X54" s="343"/>
      <c r="Y54" s="343"/>
      <c r="Z54" s="343"/>
      <c r="AA54" s="343"/>
    </row>
    <row r="55" spans="1:27"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4"/>
      <c r="W55" s="343"/>
      <c r="X55" s="343"/>
      <c r="Y55" s="343"/>
      <c r="Z55" s="343"/>
      <c r="AA55" s="343"/>
    </row>
    <row r="56" spans="1:27"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4"/>
      <c r="W56" s="343"/>
      <c r="X56" s="343"/>
      <c r="Y56" s="343"/>
      <c r="Z56" s="343"/>
      <c r="AA56" s="343"/>
    </row>
    <row r="57" spans="1:27" s="342" customFormat="1">
      <c r="A57" s="468"/>
      <c r="B57" s="468"/>
      <c r="C57" s="468"/>
      <c r="D57" s="468"/>
      <c r="E57" s="468"/>
      <c r="F57" s="468"/>
      <c r="G57" s="468"/>
      <c r="H57" s="468"/>
      <c r="I57" s="468"/>
      <c r="J57" s="468"/>
      <c r="K57" s="468"/>
      <c r="L57" s="468"/>
      <c r="M57" s="468"/>
      <c r="N57" s="341"/>
      <c r="O57" s="341"/>
      <c r="P57" s="341"/>
      <c r="Q57" s="341"/>
      <c r="R57" s="345"/>
      <c r="S57" s="344"/>
      <c r="T57" s="344"/>
      <c r="U57" s="344"/>
      <c r="V57" s="344"/>
      <c r="W57" s="343"/>
      <c r="X57" s="343"/>
      <c r="Y57" s="343"/>
      <c r="Z57" s="343"/>
      <c r="AA57" s="343"/>
    </row>
    <row r="58" spans="1:27" s="342" customFormat="1">
      <c r="A58" s="468"/>
      <c r="B58" s="468"/>
      <c r="C58" s="468"/>
      <c r="D58" s="468"/>
      <c r="E58" s="468"/>
      <c r="F58" s="468"/>
      <c r="G58" s="468"/>
      <c r="H58" s="468"/>
      <c r="I58" s="468"/>
      <c r="J58" s="468"/>
      <c r="K58" s="468"/>
      <c r="L58" s="468"/>
      <c r="M58" s="468"/>
      <c r="N58" s="341"/>
      <c r="O58" s="341"/>
      <c r="P58" s="341"/>
      <c r="Q58" s="341"/>
      <c r="R58" s="345"/>
      <c r="S58" s="344"/>
      <c r="T58" s="344"/>
      <c r="U58" s="344"/>
      <c r="V58" s="344"/>
      <c r="W58" s="343"/>
      <c r="X58" s="343"/>
      <c r="Y58" s="343"/>
      <c r="Z58" s="343"/>
      <c r="AA58" s="343"/>
    </row>
    <row r="59" spans="1:27" s="342" customFormat="1">
      <c r="A59" s="468"/>
      <c r="B59" s="468"/>
      <c r="C59" s="468"/>
      <c r="D59" s="468"/>
      <c r="E59" s="468"/>
      <c r="F59" s="468"/>
      <c r="G59" s="468"/>
      <c r="H59" s="468"/>
      <c r="I59" s="468"/>
      <c r="J59" s="468"/>
      <c r="K59" s="468"/>
      <c r="L59" s="468"/>
      <c r="M59" s="468"/>
      <c r="N59" s="341"/>
      <c r="O59" s="341"/>
      <c r="P59" s="341"/>
      <c r="Q59" s="341"/>
      <c r="R59" s="345"/>
      <c r="S59" s="344"/>
      <c r="T59" s="344"/>
      <c r="U59" s="344"/>
      <c r="V59" s="344"/>
      <c r="W59" s="343"/>
      <c r="X59" s="343"/>
      <c r="Y59" s="343"/>
      <c r="Z59" s="343"/>
      <c r="AA59" s="343"/>
    </row>
    <row r="60" spans="1:27" s="342" customFormat="1">
      <c r="A60" s="468"/>
      <c r="B60" s="468"/>
      <c r="C60" s="468"/>
      <c r="D60" s="468"/>
      <c r="E60" s="468"/>
      <c r="F60" s="468"/>
      <c r="G60" s="468"/>
      <c r="H60" s="468"/>
      <c r="I60" s="468"/>
      <c r="J60" s="468"/>
      <c r="K60" s="468"/>
      <c r="L60" s="468"/>
      <c r="M60" s="468"/>
      <c r="N60" s="341"/>
      <c r="O60" s="341"/>
      <c r="P60" s="341"/>
      <c r="Q60" s="341"/>
      <c r="R60" s="345"/>
      <c r="S60" s="344"/>
      <c r="T60" s="344"/>
      <c r="U60" s="344"/>
      <c r="V60" s="344"/>
      <c r="W60" s="343"/>
      <c r="X60" s="343"/>
      <c r="Y60" s="343"/>
      <c r="Z60" s="343"/>
      <c r="AA60" s="343"/>
    </row>
    <row r="61" spans="1:27" s="342" customFormat="1">
      <c r="A61" s="468"/>
      <c r="B61" s="468"/>
      <c r="C61" s="468"/>
      <c r="D61" s="468"/>
      <c r="E61" s="468"/>
      <c r="F61" s="468"/>
      <c r="G61" s="468"/>
      <c r="H61" s="468"/>
      <c r="I61" s="468"/>
      <c r="J61" s="468"/>
      <c r="K61" s="468"/>
      <c r="L61" s="468"/>
      <c r="M61" s="468"/>
      <c r="N61" s="341"/>
      <c r="O61" s="341"/>
      <c r="P61" s="341"/>
      <c r="Q61" s="341"/>
      <c r="R61" s="345"/>
      <c r="S61" s="344"/>
      <c r="T61" s="344"/>
      <c r="U61" s="344"/>
      <c r="V61" s="344"/>
      <c r="W61" s="343"/>
      <c r="X61" s="343"/>
      <c r="Y61" s="343"/>
      <c r="Z61" s="343"/>
      <c r="AA61" s="343"/>
    </row>
    <row r="62" spans="1:27" s="342" customFormat="1">
      <c r="A62" s="468"/>
      <c r="B62" s="468"/>
      <c r="C62" s="468"/>
      <c r="D62" s="468"/>
      <c r="E62" s="468"/>
      <c r="F62" s="468"/>
      <c r="G62" s="468"/>
      <c r="H62" s="468"/>
      <c r="I62" s="468"/>
      <c r="J62" s="468"/>
      <c r="K62" s="468"/>
      <c r="L62" s="468"/>
      <c r="M62" s="468"/>
      <c r="N62" s="341"/>
      <c r="O62" s="341"/>
      <c r="P62" s="341"/>
      <c r="Q62" s="341"/>
      <c r="R62" s="345"/>
      <c r="S62" s="344"/>
      <c r="T62" s="344"/>
      <c r="U62" s="344"/>
      <c r="V62" s="344"/>
      <c r="W62" s="343"/>
      <c r="X62" s="343"/>
      <c r="Y62" s="343"/>
      <c r="Z62" s="343"/>
      <c r="AA62" s="343"/>
    </row>
    <row r="63" spans="1:27" s="342" customFormat="1">
      <c r="A63" s="468"/>
      <c r="B63" s="468"/>
      <c r="C63" s="468"/>
      <c r="D63" s="468"/>
      <c r="E63" s="468"/>
      <c r="F63" s="468"/>
      <c r="G63" s="468"/>
      <c r="H63" s="468"/>
      <c r="I63" s="468"/>
      <c r="J63" s="468"/>
      <c r="K63" s="468"/>
      <c r="L63" s="468"/>
      <c r="M63" s="468"/>
      <c r="N63" s="341"/>
      <c r="O63" s="341"/>
      <c r="P63" s="341"/>
      <c r="Q63" s="341"/>
      <c r="R63" s="345"/>
      <c r="S63" s="344"/>
      <c r="T63" s="344"/>
      <c r="U63" s="344"/>
      <c r="V63" s="344"/>
      <c r="W63" s="343"/>
      <c r="X63" s="343"/>
      <c r="Y63" s="343"/>
      <c r="Z63" s="343"/>
      <c r="AA63" s="343"/>
    </row>
    <row r="64" spans="1:27" s="342" customFormat="1">
      <c r="A64" s="468"/>
      <c r="B64" s="468"/>
      <c r="C64" s="468"/>
      <c r="D64" s="468"/>
      <c r="E64" s="468"/>
      <c r="F64" s="468"/>
      <c r="G64" s="468"/>
      <c r="H64" s="468"/>
      <c r="I64" s="468"/>
      <c r="J64" s="468"/>
      <c r="K64" s="468"/>
      <c r="L64" s="468"/>
      <c r="M64" s="468"/>
      <c r="N64" s="341"/>
      <c r="O64" s="341"/>
      <c r="P64" s="341"/>
      <c r="Q64" s="341"/>
      <c r="R64" s="345"/>
      <c r="S64" s="344"/>
      <c r="T64" s="344"/>
      <c r="U64" s="344"/>
      <c r="V64" s="344"/>
      <c r="W64" s="343"/>
      <c r="X64" s="343"/>
      <c r="Y64" s="343"/>
      <c r="Z64" s="343"/>
      <c r="AA64" s="343"/>
    </row>
    <row r="65" spans="1:27" s="342" customFormat="1">
      <c r="A65" s="468"/>
      <c r="B65" s="468"/>
      <c r="C65" s="468"/>
      <c r="D65" s="468"/>
      <c r="E65" s="468"/>
      <c r="F65" s="468"/>
      <c r="G65" s="468"/>
      <c r="H65" s="468"/>
      <c r="I65" s="468"/>
      <c r="J65" s="468"/>
      <c r="K65" s="468"/>
      <c r="L65" s="468"/>
      <c r="M65" s="468"/>
      <c r="N65" s="341"/>
      <c r="O65" s="341"/>
      <c r="P65" s="341"/>
      <c r="Q65" s="341"/>
      <c r="R65" s="345"/>
      <c r="S65" s="344"/>
      <c r="T65" s="344"/>
      <c r="U65" s="344"/>
      <c r="V65" s="344"/>
      <c r="W65" s="343"/>
      <c r="X65" s="343"/>
      <c r="Y65" s="343"/>
      <c r="Z65" s="343"/>
      <c r="AA65" s="343"/>
    </row>
    <row r="66" spans="1:27" s="342" customFormat="1">
      <c r="A66" s="468"/>
      <c r="B66" s="468"/>
      <c r="C66" s="468"/>
      <c r="D66" s="468"/>
      <c r="E66" s="468"/>
      <c r="F66" s="468"/>
      <c r="G66" s="468"/>
      <c r="H66" s="468"/>
      <c r="I66" s="468"/>
      <c r="J66" s="468"/>
      <c r="K66" s="468"/>
      <c r="L66" s="468"/>
      <c r="M66" s="468"/>
      <c r="N66" s="341"/>
      <c r="O66" s="341"/>
      <c r="P66" s="341"/>
      <c r="Q66" s="341"/>
      <c r="R66" s="345"/>
      <c r="S66" s="344"/>
      <c r="T66" s="344"/>
      <c r="U66" s="344"/>
      <c r="V66" s="344"/>
      <c r="W66" s="343"/>
      <c r="X66" s="343"/>
      <c r="Y66" s="343"/>
      <c r="Z66" s="343"/>
      <c r="AA66" s="343"/>
    </row>
    <row r="67" spans="1:27" s="342" customFormat="1">
      <c r="A67" s="468"/>
      <c r="B67" s="468"/>
      <c r="C67" s="468"/>
      <c r="D67" s="468"/>
      <c r="E67" s="468"/>
      <c r="F67" s="468"/>
      <c r="G67" s="468"/>
      <c r="H67" s="468"/>
      <c r="I67" s="468"/>
      <c r="J67" s="468"/>
      <c r="K67" s="468"/>
      <c r="L67" s="468"/>
      <c r="M67" s="468"/>
      <c r="N67" s="341"/>
      <c r="O67" s="341"/>
      <c r="P67" s="341"/>
      <c r="Q67" s="341"/>
      <c r="R67" s="345"/>
      <c r="S67" s="344"/>
      <c r="T67" s="344"/>
      <c r="U67" s="344"/>
      <c r="V67" s="344"/>
      <c r="W67" s="343"/>
      <c r="X67" s="343"/>
      <c r="Y67" s="343"/>
      <c r="Z67" s="343"/>
      <c r="AA67" s="343"/>
    </row>
    <row r="68" spans="1:27" s="342" customFormat="1">
      <c r="A68" s="468"/>
      <c r="B68" s="468"/>
      <c r="C68" s="468"/>
      <c r="D68" s="468"/>
      <c r="E68" s="468"/>
      <c r="F68" s="468"/>
      <c r="G68" s="468"/>
      <c r="H68" s="468"/>
      <c r="I68" s="468"/>
      <c r="J68" s="468"/>
      <c r="K68" s="468"/>
      <c r="L68" s="468"/>
      <c r="M68" s="468"/>
      <c r="N68" s="341"/>
      <c r="O68" s="341"/>
      <c r="P68" s="341"/>
      <c r="Q68" s="341"/>
      <c r="R68" s="345"/>
      <c r="S68" s="344"/>
      <c r="T68" s="344"/>
      <c r="U68" s="344"/>
      <c r="V68" s="344"/>
      <c r="W68" s="343"/>
      <c r="X68" s="343"/>
      <c r="Y68" s="343"/>
      <c r="Z68" s="343"/>
      <c r="AA68" s="343"/>
    </row>
    <row r="69" spans="1:27" s="342" customFormat="1">
      <c r="A69" s="468"/>
      <c r="B69" s="468"/>
      <c r="C69" s="468"/>
      <c r="D69" s="468"/>
      <c r="E69" s="468"/>
      <c r="F69" s="468"/>
      <c r="G69" s="468"/>
      <c r="H69" s="468"/>
      <c r="I69" s="468"/>
      <c r="J69" s="468"/>
      <c r="K69" s="468"/>
      <c r="L69" s="468"/>
      <c r="M69" s="468"/>
      <c r="N69" s="341"/>
      <c r="O69" s="341"/>
      <c r="P69" s="341"/>
      <c r="Q69" s="341"/>
      <c r="R69" s="345"/>
      <c r="S69" s="344"/>
      <c r="T69" s="344"/>
      <c r="U69" s="344"/>
      <c r="V69" s="344"/>
      <c r="W69" s="343"/>
      <c r="X69" s="343"/>
      <c r="Y69" s="343"/>
      <c r="Z69" s="343"/>
      <c r="AA69" s="343"/>
    </row>
    <row r="70" spans="1:27" s="342" customFormat="1">
      <c r="A70" s="468"/>
      <c r="B70" s="468"/>
      <c r="C70" s="468"/>
      <c r="D70" s="468"/>
      <c r="E70" s="468"/>
      <c r="F70" s="468"/>
      <c r="G70" s="468"/>
      <c r="H70" s="468"/>
      <c r="I70" s="468"/>
      <c r="J70" s="468"/>
      <c r="K70" s="468"/>
      <c r="L70" s="468"/>
      <c r="M70" s="468"/>
      <c r="N70" s="341"/>
      <c r="O70" s="341"/>
      <c r="P70" s="341"/>
      <c r="Q70" s="341"/>
      <c r="R70" s="345"/>
      <c r="S70" s="344"/>
      <c r="T70" s="344"/>
      <c r="U70" s="344"/>
      <c r="V70" s="344"/>
      <c r="W70" s="343"/>
      <c r="X70" s="343"/>
      <c r="Y70" s="343"/>
      <c r="Z70" s="343"/>
      <c r="AA70" s="343"/>
    </row>
    <row r="71" spans="1:27" s="342" customFormat="1">
      <c r="A71" s="468"/>
      <c r="B71" s="468"/>
      <c r="C71" s="468"/>
      <c r="D71" s="468"/>
      <c r="E71" s="468"/>
      <c r="F71" s="468"/>
      <c r="G71" s="468"/>
      <c r="H71" s="468"/>
      <c r="I71" s="468"/>
      <c r="J71" s="468"/>
      <c r="K71" s="468"/>
      <c r="L71" s="468"/>
      <c r="M71" s="468"/>
      <c r="N71" s="341"/>
      <c r="O71" s="341"/>
      <c r="P71" s="341"/>
      <c r="Q71" s="341"/>
      <c r="R71" s="345"/>
      <c r="S71" s="344"/>
      <c r="T71" s="344"/>
      <c r="U71" s="344"/>
      <c r="V71" s="344"/>
      <c r="W71" s="343"/>
      <c r="X71" s="343"/>
      <c r="Y71" s="343"/>
      <c r="Z71" s="343"/>
      <c r="AA71" s="343"/>
    </row>
    <row r="72" spans="1:27" s="342" customFormat="1">
      <c r="A72" s="468"/>
      <c r="B72" s="468"/>
      <c r="C72" s="468"/>
      <c r="D72" s="468"/>
      <c r="E72" s="468"/>
      <c r="F72" s="468"/>
      <c r="G72" s="468"/>
      <c r="H72" s="468"/>
      <c r="I72" s="468"/>
      <c r="J72" s="468"/>
      <c r="K72" s="468"/>
      <c r="L72" s="468"/>
      <c r="M72" s="468"/>
      <c r="N72" s="341"/>
      <c r="O72" s="341"/>
      <c r="P72" s="341"/>
      <c r="Q72" s="341"/>
      <c r="R72" s="345"/>
      <c r="S72" s="344"/>
      <c r="T72" s="344"/>
      <c r="U72" s="344"/>
      <c r="V72" s="344"/>
      <c r="W72" s="343"/>
      <c r="X72" s="343"/>
      <c r="Y72" s="343"/>
      <c r="Z72" s="343"/>
      <c r="AA72" s="343"/>
    </row>
    <row r="73" spans="1:27" s="342" customFormat="1">
      <c r="A73" s="468"/>
      <c r="B73" s="468"/>
      <c r="C73" s="468"/>
      <c r="D73" s="468"/>
      <c r="E73" s="468"/>
      <c r="F73" s="468"/>
      <c r="G73" s="468"/>
      <c r="H73" s="468"/>
      <c r="I73" s="468"/>
      <c r="J73" s="468"/>
      <c r="K73" s="468"/>
      <c r="L73" s="468"/>
      <c r="M73" s="468"/>
      <c r="N73" s="341"/>
      <c r="O73" s="341"/>
      <c r="P73" s="341"/>
      <c r="Q73" s="341"/>
      <c r="R73" s="345"/>
      <c r="S73" s="344"/>
      <c r="T73" s="344"/>
      <c r="U73" s="344"/>
      <c r="V73" s="344"/>
      <c r="W73" s="343"/>
      <c r="X73" s="343"/>
      <c r="Y73" s="343"/>
      <c r="Z73" s="343"/>
      <c r="AA73" s="343"/>
    </row>
    <row r="74" spans="1:27" s="342" customFormat="1">
      <c r="A74" s="468"/>
      <c r="B74" s="468"/>
      <c r="C74" s="468"/>
      <c r="D74" s="468"/>
      <c r="E74" s="468"/>
      <c r="F74" s="468"/>
      <c r="G74" s="468"/>
      <c r="H74" s="468"/>
      <c r="I74" s="468"/>
      <c r="J74" s="468"/>
      <c r="K74" s="468"/>
      <c r="L74" s="468"/>
      <c r="M74" s="468"/>
      <c r="N74" s="341"/>
      <c r="O74" s="341"/>
      <c r="P74" s="341"/>
      <c r="Q74" s="341"/>
      <c r="R74" s="345"/>
      <c r="S74" s="344"/>
      <c r="T74" s="344"/>
      <c r="U74" s="344"/>
      <c r="V74" s="344"/>
      <c r="W74" s="343"/>
      <c r="X74" s="343"/>
      <c r="Y74" s="343"/>
      <c r="Z74" s="343"/>
      <c r="AA74" s="343"/>
    </row>
    <row r="75" spans="1:27" s="342" customFormat="1">
      <c r="A75" s="468"/>
      <c r="B75" s="468"/>
      <c r="C75" s="468"/>
      <c r="D75" s="468"/>
      <c r="E75" s="468"/>
      <c r="F75" s="468"/>
      <c r="G75" s="468"/>
      <c r="H75" s="468"/>
      <c r="I75" s="468"/>
      <c r="J75" s="468"/>
      <c r="K75" s="468"/>
      <c r="L75" s="468"/>
      <c r="M75" s="468"/>
      <c r="N75" s="341"/>
      <c r="O75" s="341"/>
      <c r="P75" s="341"/>
      <c r="Q75" s="341"/>
      <c r="R75" s="345"/>
      <c r="S75" s="344"/>
      <c r="T75" s="344"/>
      <c r="U75" s="344"/>
      <c r="V75" s="344"/>
      <c r="W75" s="343"/>
      <c r="X75" s="343"/>
      <c r="Y75" s="343"/>
      <c r="Z75" s="343"/>
      <c r="AA75" s="343"/>
    </row>
  </sheetData>
  <mergeCells count="1">
    <mergeCell ref="E47:F47"/>
  </mergeCells>
  <printOptions horizontalCentered="1"/>
  <pageMargins left="0.25" right="0.25" top="0.26" bottom="0.28000000000000003" header="0" footer="0.25"/>
  <pageSetup paperSize="9" orientation="landscape" horizontalDpi="4294967295"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rightToLeft="1" view="pageBreakPreview" topLeftCell="A10" zoomScaleNormal="75" zoomScaleSheetLayoutView="100" workbookViewId="0">
      <selection activeCell="F53" sqref="F53"/>
    </sheetView>
  </sheetViews>
  <sheetFormatPr defaultRowHeight="22.5"/>
  <cols>
    <col min="1" max="1" width="37.140625" style="468" customWidth="1"/>
    <col min="2" max="5" width="17.140625" style="468" customWidth="1"/>
    <col min="6" max="6" width="39.85546875" style="468" customWidth="1"/>
    <col min="7" max="13" width="9.140625" style="468"/>
    <col min="14" max="17" width="9.140625" style="341"/>
    <col min="18" max="18" width="9.140625" style="340"/>
    <col min="19" max="21" width="9.140625" style="339"/>
    <col min="22" max="26" width="9.140625" style="338"/>
    <col min="27" max="16384" width="9.140625" style="337"/>
  </cols>
  <sheetData>
    <row r="1" spans="1:26" s="433" customFormat="1" ht="6" customHeight="1">
      <c r="A1" s="468"/>
      <c r="B1" s="468"/>
      <c r="C1" s="468"/>
      <c r="D1" s="468"/>
      <c r="E1" s="468"/>
      <c r="F1" s="468"/>
      <c r="G1" s="468"/>
      <c r="H1" s="468"/>
      <c r="I1" s="468"/>
      <c r="J1" s="468"/>
      <c r="K1" s="468"/>
      <c r="L1" s="468"/>
      <c r="M1" s="468"/>
      <c r="N1" s="341"/>
      <c r="O1" s="341"/>
      <c r="P1" s="341"/>
      <c r="Q1" s="341"/>
      <c r="R1" s="436"/>
      <c r="S1" s="435"/>
      <c r="T1" s="435"/>
      <c r="U1" s="435"/>
      <c r="V1" s="434"/>
      <c r="W1" s="434"/>
      <c r="X1" s="434"/>
      <c r="Y1" s="434"/>
      <c r="Z1" s="434"/>
    </row>
    <row r="2" spans="1:26" s="433" customFormat="1" ht="29.25" customHeight="1">
      <c r="A2" s="468"/>
      <c r="B2" s="468"/>
      <c r="C2" s="468"/>
      <c r="D2" s="468"/>
      <c r="E2" s="468"/>
      <c r="F2" s="468"/>
      <c r="G2" s="468"/>
      <c r="H2" s="468"/>
      <c r="I2" s="468"/>
      <c r="J2" s="468"/>
      <c r="K2" s="468"/>
      <c r="L2" s="468"/>
      <c r="M2" s="468"/>
      <c r="N2" s="341"/>
      <c r="O2" s="341"/>
      <c r="P2" s="341"/>
      <c r="Q2" s="341"/>
      <c r="R2" s="436"/>
      <c r="S2" s="435"/>
      <c r="T2" s="435"/>
      <c r="U2" s="435"/>
      <c r="V2" s="434"/>
      <c r="W2" s="434"/>
      <c r="X2" s="434"/>
      <c r="Y2" s="434"/>
      <c r="Z2" s="434"/>
    </row>
    <row r="3" spans="1:26" s="407" customFormat="1" ht="18" customHeight="1">
      <c r="A3" s="886" t="s">
        <v>717</v>
      </c>
      <c r="B3" s="886"/>
      <c r="C3" s="886"/>
      <c r="D3" s="886"/>
      <c r="E3" s="886"/>
      <c r="F3" s="886"/>
      <c r="G3" s="284"/>
      <c r="H3" s="284"/>
      <c r="I3" s="284"/>
      <c r="J3" s="284"/>
      <c r="K3" s="284"/>
      <c r="L3" s="284"/>
      <c r="M3" s="284"/>
      <c r="N3" s="405"/>
      <c r="O3" s="405"/>
      <c r="P3" s="405"/>
      <c r="Q3" s="405"/>
      <c r="R3" s="404"/>
      <c r="S3" s="403"/>
      <c r="T3" s="403"/>
      <c r="U3" s="403"/>
    </row>
    <row r="4" spans="1:26" s="430" customFormat="1" ht="17.25" customHeight="1">
      <c r="A4" s="610" t="s">
        <v>718</v>
      </c>
      <c r="B4" s="610"/>
      <c r="C4" s="610"/>
      <c r="D4" s="610"/>
      <c r="E4" s="610"/>
      <c r="F4" s="610"/>
      <c r="G4" s="284"/>
      <c r="H4" s="284"/>
      <c r="I4" s="284"/>
      <c r="J4" s="284"/>
      <c r="K4" s="284"/>
      <c r="L4" s="284"/>
      <c r="M4" s="284"/>
      <c r="N4" s="405"/>
      <c r="O4" s="405"/>
      <c r="P4" s="405"/>
      <c r="Q4" s="405"/>
      <c r="R4" s="432"/>
      <c r="S4" s="431"/>
      <c r="T4" s="431"/>
      <c r="U4" s="431"/>
    </row>
    <row r="5" spans="1:26" s="430" customFormat="1" ht="13.5" customHeight="1">
      <c r="A5" s="625" t="s">
        <v>602</v>
      </c>
      <c r="B5" s="610"/>
      <c r="C5" s="610"/>
      <c r="D5" s="610"/>
      <c r="E5" s="610"/>
      <c r="F5" s="610"/>
      <c r="G5" s="284"/>
      <c r="H5" s="284"/>
      <c r="I5" s="284"/>
      <c r="J5" s="284"/>
      <c r="K5" s="284"/>
      <c r="L5" s="284"/>
      <c r="M5" s="284"/>
      <c r="N5" s="405"/>
      <c r="O5" s="405"/>
      <c r="P5" s="405"/>
      <c r="Q5" s="405"/>
      <c r="R5" s="432"/>
      <c r="S5" s="431"/>
      <c r="T5" s="431"/>
      <c r="U5" s="431"/>
    </row>
    <row r="6" spans="1:26" s="366" customFormat="1" ht="0.75" hidden="1" customHeight="1">
      <c r="A6" s="468"/>
      <c r="B6" s="468"/>
      <c r="C6" s="468"/>
      <c r="D6" s="468"/>
      <c r="E6" s="468"/>
      <c r="F6" s="468"/>
      <c r="G6" s="468"/>
      <c r="H6" s="468"/>
      <c r="I6" s="468"/>
      <c r="J6" s="468"/>
      <c r="K6" s="468"/>
      <c r="L6" s="468"/>
      <c r="M6" s="468"/>
      <c r="N6" s="341"/>
      <c r="O6" s="341"/>
      <c r="P6" s="341"/>
      <c r="Q6" s="341"/>
      <c r="R6" s="345"/>
      <c r="S6" s="344"/>
      <c r="T6" s="344"/>
      <c r="U6" s="344"/>
      <c r="V6" s="347"/>
      <c r="W6" s="347"/>
      <c r="X6" s="347"/>
      <c r="Y6" s="347"/>
      <c r="Z6" s="347"/>
    </row>
    <row r="7" spans="1:26" s="366" customFormat="1" ht="18.75" customHeight="1">
      <c r="A7" s="626" t="s">
        <v>601</v>
      </c>
      <c r="B7" s="609"/>
      <c r="C7" s="609"/>
      <c r="D7" s="468"/>
      <c r="E7" s="468"/>
      <c r="F7" s="468"/>
      <c r="G7" s="468"/>
      <c r="H7" s="468"/>
      <c r="I7" s="468"/>
      <c r="J7" s="468"/>
      <c r="K7" s="468"/>
      <c r="L7" s="468"/>
      <c r="M7" s="468"/>
      <c r="N7" s="341"/>
      <c r="O7" s="341"/>
      <c r="P7" s="341"/>
      <c r="Q7" s="341"/>
      <c r="R7" s="345"/>
      <c r="S7" s="344"/>
      <c r="T7" s="344"/>
      <c r="U7" s="344"/>
      <c r="V7" s="347"/>
      <c r="W7" s="347"/>
      <c r="X7" s="347"/>
      <c r="Y7" s="347"/>
      <c r="Z7" s="347"/>
    </row>
    <row r="8" spans="1:26" s="362" customFormat="1" ht="15.75" customHeight="1">
      <c r="A8" s="536"/>
      <c r="B8" s="541" t="s">
        <v>485</v>
      </c>
      <c r="C8" s="541"/>
      <c r="D8" s="541" t="s">
        <v>484</v>
      </c>
      <c r="E8" s="541"/>
      <c r="F8" s="542"/>
      <c r="G8" s="590"/>
      <c r="H8" s="590"/>
      <c r="I8" s="590"/>
      <c r="J8" s="590"/>
      <c r="K8" s="590"/>
      <c r="L8" s="590"/>
      <c r="M8" s="590"/>
      <c r="N8" s="263"/>
      <c r="O8" s="263"/>
      <c r="P8" s="263"/>
      <c r="Q8" s="263"/>
      <c r="R8" s="365"/>
      <c r="S8" s="364"/>
      <c r="T8" s="364"/>
      <c r="U8" s="364"/>
      <c r="V8" s="363"/>
      <c r="W8" s="363"/>
      <c r="X8" s="363"/>
      <c r="Y8" s="363"/>
      <c r="Z8" s="363"/>
    </row>
    <row r="9" spans="1:26" s="362" customFormat="1" ht="15.75" customHeight="1">
      <c r="A9" s="705" t="s">
        <v>600</v>
      </c>
      <c r="B9" s="732" t="s">
        <v>483</v>
      </c>
      <c r="C9" s="732"/>
      <c r="D9" s="732" t="s">
        <v>482</v>
      </c>
      <c r="E9" s="732"/>
      <c r="F9" s="707" t="s">
        <v>599</v>
      </c>
      <c r="G9" s="590"/>
      <c r="H9" s="590"/>
      <c r="I9" s="590"/>
      <c r="J9" s="590"/>
      <c r="K9" s="590"/>
      <c r="L9" s="590"/>
      <c r="M9" s="590"/>
      <c r="N9" s="263"/>
      <c r="O9" s="263"/>
      <c r="P9" s="263"/>
      <c r="Q9" s="263"/>
      <c r="R9" s="365"/>
      <c r="S9" s="364"/>
      <c r="T9" s="364"/>
      <c r="U9" s="364"/>
      <c r="V9" s="363"/>
      <c r="W9" s="363"/>
      <c r="X9" s="363"/>
      <c r="Y9" s="363"/>
      <c r="Z9" s="363"/>
    </row>
    <row r="10" spans="1:26" s="362" customFormat="1" ht="20.25" customHeight="1">
      <c r="A10" s="709"/>
      <c r="B10" s="741">
        <v>2015</v>
      </c>
      <c r="C10" s="741">
        <v>2016</v>
      </c>
      <c r="D10" s="741">
        <v>2015</v>
      </c>
      <c r="E10" s="741">
        <v>2016</v>
      </c>
      <c r="F10" s="710"/>
      <c r="G10" s="590"/>
      <c r="H10" s="590"/>
      <c r="I10" s="590"/>
      <c r="J10" s="590"/>
      <c r="K10" s="590"/>
      <c r="L10" s="590"/>
      <c r="M10" s="590"/>
      <c r="N10" s="263"/>
      <c r="O10" s="263"/>
      <c r="P10" s="263"/>
      <c r="Q10" s="263"/>
      <c r="R10" s="365"/>
      <c r="S10" s="364"/>
      <c r="T10" s="364"/>
      <c r="U10" s="364"/>
      <c r="V10" s="363"/>
      <c r="W10" s="363"/>
      <c r="X10" s="363"/>
      <c r="Y10" s="363"/>
      <c r="Z10" s="363"/>
    </row>
    <row r="11" spans="1:26" s="453" customFormat="1" ht="17.100000000000001" customHeight="1">
      <c r="A11" s="733" t="s">
        <v>598</v>
      </c>
      <c r="B11" s="742">
        <v>111530</v>
      </c>
      <c r="C11" s="742">
        <v>123714</v>
      </c>
      <c r="D11" s="742">
        <v>5033</v>
      </c>
      <c r="E11" s="742">
        <v>6134</v>
      </c>
      <c r="F11" s="734" t="s">
        <v>597</v>
      </c>
      <c r="G11" s="627"/>
      <c r="H11" s="627"/>
      <c r="I11" s="627"/>
      <c r="J11" s="627"/>
      <c r="K11" s="627"/>
      <c r="L11" s="627"/>
      <c r="M11" s="627"/>
      <c r="N11" s="456"/>
      <c r="O11" s="456"/>
      <c r="P11" s="456"/>
      <c r="Q11" s="456"/>
      <c r="R11" s="455"/>
      <c r="S11" s="454"/>
      <c r="T11" s="454"/>
    </row>
    <row r="12" spans="1:26" s="449" customFormat="1" ht="17.100000000000001" customHeight="1">
      <c r="A12" s="735" t="s">
        <v>596</v>
      </c>
      <c r="B12" s="743">
        <v>6284</v>
      </c>
      <c r="C12" s="743">
        <v>28104</v>
      </c>
      <c r="D12" s="743">
        <v>3504</v>
      </c>
      <c r="E12" s="743">
        <v>3140</v>
      </c>
      <c r="F12" s="736" t="s">
        <v>595</v>
      </c>
      <c r="G12" s="471"/>
      <c r="H12" s="471"/>
      <c r="I12" s="471"/>
      <c r="J12" s="471"/>
      <c r="K12" s="471"/>
      <c r="L12" s="471"/>
      <c r="M12" s="471"/>
      <c r="N12" s="452"/>
      <c r="O12" s="452"/>
      <c r="P12" s="452"/>
      <c r="Q12" s="452"/>
      <c r="R12" s="451"/>
      <c r="S12" s="450"/>
      <c r="T12" s="450"/>
    </row>
    <row r="13" spans="1:26" s="449" customFormat="1" ht="17.100000000000001" customHeight="1">
      <c r="A13" s="733" t="s">
        <v>594</v>
      </c>
      <c r="B13" s="742">
        <v>14695</v>
      </c>
      <c r="C13" s="742">
        <v>60543</v>
      </c>
      <c r="D13" s="742">
        <v>1916</v>
      </c>
      <c r="E13" s="742">
        <v>2153</v>
      </c>
      <c r="F13" s="734" t="s">
        <v>593</v>
      </c>
      <c r="G13" s="471"/>
      <c r="H13" s="471"/>
      <c r="I13" s="471"/>
      <c r="J13" s="471"/>
      <c r="K13" s="471"/>
      <c r="L13" s="471"/>
      <c r="M13" s="471"/>
      <c r="N13" s="452"/>
      <c r="O13" s="452"/>
      <c r="P13" s="452"/>
      <c r="Q13" s="452"/>
      <c r="R13" s="451"/>
      <c r="S13" s="450"/>
      <c r="T13" s="450"/>
    </row>
    <row r="14" spans="1:26" s="449" customFormat="1" ht="17.100000000000001" customHeight="1">
      <c r="A14" s="735" t="s">
        <v>592</v>
      </c>
      <c r="B14" s="743">
        <v>216944</v>
      </c>
      <c r="C14" s="743">
        <v>255105</v>
      </c>
      <c r="D14" s="743">
        <v>6604</v>
      </c>
      <c r="E14" s="743">
        <v>6297</v>
      </c>
      <c r="F14" s="736" t="s">
        <v>591</v>
      </c>
      <c r="G14" s="471"/>
      <c r="H14" s="471"/>
      <c r="I14" s="471"/>
      <c r="J14" s="471"/>
      <c r="K14" s="471"/>
      <c r="L14" s="471"/>
      <c r="M14" s="471"/>
      <c r="N14" s="452"/>
      <c r="O14" s="452"/>
      <c r="P14" s="452"/>
      <c r="Q14" s="452"/>
      <c r="R14" s="451"/>
      <c r="S14" s="450"/>
      <c r="T14" s="450"/>
    </row>
    <row r="15" spans="1:26" s="449" customFormat="1" ht="17.100000000000001" customHeight="1">
      <c r="A15" s="733" t="s">
        <v>590</v>
      </c>
      <c r="B15" s="742">
        <v>17867</v>
      </c>
      <c r="C15" s="742">
        <v>19872</v>
      </c>
      <c r="D15" s="742">
        <v>398</v>
      </c>
      <c r="E15" s="742">
        <v>830</v>
      </c>
      <c r="F15" s="734" t="s">
        <v>589</v>
      </c>
      <c r="G15" s="471"/>
      <c r="H15" s="471"/>
      <c r="I15" s="471"/>
      <c r="J15" s="471"/>
      <c r="K15" s="471"/>
      <c r="L15" s="471"/>
      <c r="M15" s="471"/>
      <c r="N15" s="452"/>
      <c r="O15" s="452"/>
      <c r="P15" s="452"/>
      <c r="Q15" s="452"/>
      <c r="R15" s="451"/>
      <c r="S15" s="450"/>
      <c r="T15" s="450"/>
    </row>
    <row r="16" spans="1:26" s="449" customFormat="1" ht="17.100000000000001" customHeight="1">
      <c r="A16" s="735" t="s">
        <v>588</v>
      </c>
      <c r="B16" s="743">
        <v>24790</v>
      </c>
      <c r="C16" s="743">
        <v>64469</v>
      </c>
      <c r="D16" s="743">
        <v>2585</v>
      </c>
      <c r="E16" s="743">
        <v>2230</v>
      </c>
      <c r="F16" s="736" t="s">
        <v>587</v>
      </c>
      <c r="G16" s="471"/>
      <c r="H16" s="471"/>
      <c r="I16" s="471"/>
      <c r="J16" s="471"/>
      <c r="K16" s="471"/>
      <c r="L16" s="471"/>
      <c r="M16" s="471"/>
      <c r="N16" s="452"/>
      <c r="O16" s="452"/>
      <c r="P16" s="452"/>
      <c r="Q16" s="452"/>
      <c r="R16" s="451"/>
      <c r="S16" s="450"/>
      <c r="T16" s="450"/>
    </row>
    <row r="17" spans="1:26" s="449" customFormat="1" ht="17.100000000000001" customHeight="1">
      <c r="A17" s="733" t="s">
        <v>586</v>
      </c>
      <c r="B17" s="742">
        <v>92832</v>
      </c>
      <c r="C17" s="742">
        <v>108645</v>
      </c>
      <c r="D17" s="742">
        <v>2561</v>
      </c>
      <c r="E17" s="742">
        <v>2032</v>
      </c>
      <c r="F17" s="734" t="s">
        <v>585</v>
      </c>
      <c r="G17" s="471"/>
      <c r="H17" s="471"/>
      <c r="I17" s="471"/>
      <c r="J17" s="471"/>
      <c r="K17" s="471"/>
      <c r="L17" s="471"/>
      <c r="M17" s="471"/>
      <c r="N17" s="452"/>
      <c r="O17" s="452"/>
      <c r="P17" s="452"/>
      <c r="Q17" s="452"/>
      <c r="R17" s="451"/>
      <c r="S17" s="450"/>
      <c r="T17" s="450"/>
    </row>
    <row r="18" spans="1:26" s="449" customFormat="1" ht="17.100000000000001" customHeight="1">
      <c r="A18" s="735" t="s">
        <v>584</v>
      </c>
      <c r="B18" s="743">
        <v>68430</v>
      </c>
      <c r="C18" s="743">
        <v>85955</v>
      </c>
      <c r="D18" s="743">
        <v>1810</v>
      </c>
      <c r="E18" s="743">
        <v>2014</v>
      </c>
      <c r="F18" s="736" t="s">
        <v>583</v>
      </c>
      <c r="G18" s="471"/>
      <c r="H18" s="471"/>
      <c r="I18" s="471"/>
      <c r="J18" s="471"/>
      <c r="K18" s="471"/>
      <c r="L18" s="471"/>
      <c r="M18" s="471"/>
      <c r="N18" s="452"/>
      <c r="O18" s="452"/>
      <c r="P18" s="452"/>
      <c r="Q18" s="452"/>
      <c r="R18" s="451"/>
      <c r="S18" s="450"/>
      <c r="T18" s="450"/>
    </row>
    <row r="19" spans="1:26" s="449" customFormat="1" ht="17.100000000000001" customHeight="1">
      <c r="A19" s="733" t="s">
        <v>582</v>
      </c>
      <c r="B19" s="742">
        <v>95283</v>
      </c>
      <c r="C19" s="742">
        <v>66613</v>
      </c>
      <c r="D19" s="742">
        <v>7942</v>
      </c>
      <c r="E19" s="742">
        <v>4354</v>
      </c>
      <c r="F19" s="734" t="s">
        <v>581</v>
      </c>
      <c r="G19" s="471"/>
      <c r="H19" s="471"/>
      <c r="I19" s="471"/>
      <c r="J19" s="471"/>
      <c r="K19" s="471"/>
      <c r="L19" s="471"/>
      <c r="M19" s="471"/>
      <c r="N19" s="452"/>
      <c r="O19" s="452"/>
      <c r="P19" s="452"/>
      <c r="Q19" s="452"/>
      <c r="R19" s="451"/>
      <c r="S19" s="450"/>
      <c r="T19" s="450"/>
    </row>
    <row r="20" spans="1:26" s="449" customFormat="1" ht="17.100000000000001" customHeight="1">
      <c r="A20" s="735" t="s">
        <v>580</v>
      </c>
      <c r="B20" s="743">
        <v>604267</v>
      </c>
      <c r="C20" s="743">
        <v>580838</v>
      </c>
      <c r="D20" s="743">
        <v>19790</v>
      </c>
      <c r="E20" s="743">
        <v>20292</v>
      </c>
      <c r="F20" s="736" t="s">
        <v>579</v>
      </c>
      <c r="G20" s="471"/>
      <c r="H20" s="471"/>
      <c r="I20" s="471"/>
      <c r="J20" s="471"/>
      <c r="K20" s="471"/>
      <c r="L20" s="471"/>
      <c r="M20" s="471"/>
      <c r="N20" s="452"/>
      <c r="O20" s="452"/>
      <c r="P20" s="452"/>
      <c r="Q20" s="452"/>
      <c r="R20" s="451"/>
      <c r="S20" s="450"/>
      <c r="T20" s="450"/>
    </row>
    <row r="21" spans="1:26" s="449" customFormat="1" ht="17.100000000000001" customHeight="1">
      <c r="A21" s="733" t="s">
        <v>542</v>
      </c>
      <c r="B21" s="742">
        <v>194226</v>
      </c>
      <c r="C21" s="742">
        <v>273657</v>
      </c>
      <c r="D21" s="742">
        <v>24182</v>
      </c>
      <c r="E21" s="742">
        <v>20423</v>
      </c>
      <c r="F21" s="734" t="s">
        <v>578</v>
      </c>
      <c r="G21" s="471"/>
      <c r="H21" s="471"/>
      <c r="I21" s="471"/>
      <c r="J21" s="471"/>
      <c r="K21" s="471"/>
      <c r="L21" s="471"/>
      <c r="M21" s="471"/>
      <c r="N21" s="452"/>
      <c r="O21" s="452"/>
      <c r="P21" s="452"/>
      <c r="Q21" s="452"/>
      <c r="R21" s="451"/>
      <c r="S21" s="450"/>
      <c r="T21" s="450"/>
    </row>
    <row r="22" spans="1:26" s="449" customFormat="1" ht="17.100000000000001" customHeight="1">
      <c r="A22" s="735" t="s">
        <v>577</v>
      </c>
      <c r="B22" s="743">
        <v>158228</v>
      </c>
      <c r="C22" s="743">
        <v>173429</v>
      </c>
      <c r="D22" s="743">
        <v>3266</v>
      </c>
      <c r="E22" s="743">
        <v>3385</v>
      </c>
      <c r="F22" s="736" t="s">
        <v>576</v>
      </c>
      <c r="G22" s="471"/>
      <c r="H22" s="471"/>
      <c r="I22" s="471"/>
      <c r="J22" s="471"/>
      <c r="K22" s="471"/>
      <c r="L22" s="471"/>
      <c r="M22" s="471"/>
      <c r="N22" s="452"/>
      <c r="O22" s="452"/>
      <c r="P22" s="452"/>
      <c r="Q22" s="452"/>
      <c r="R22" s="451"/>
      <c r="S22" s="450"/>
      <c r="T22" s="450"/>
    </row>
    <row r="23" spans="1:26" s="449" customFormat="1" ht="17.100000000000001" customHeight="1">
      <c r="A23" s="733" t="s">
        <v>575</v>
      </c>
      <c r="B23" s="742">
        <v>238393</v>
      </c>
      <c r="C23" s="742">
        <v>412845</v>
      </c>
      <c r="D23" s="742">
        <v>10953</v>
      </c>
      <c r="E23" s="742">
        <v>7375</v>
      </c>
      <c r="F23" s="734" t="s">
        <v>574</v>
      </c>
      <c r="G23" s="471"/>
      <c r="H23" s="471"/>
      <c r="I23" s="471"/>
      <c r="J23" s="471"/>
      <c r="K23" s="471"/>
      <c r="L23" s="471"/>
      <c r="M23" s="471"/>
      <c r="N23" s="452"/>
      <c r="O23" s="452"/>
      <c r="P23" s="452"/>
      <c r="Q23" s="452"/>
      <c r="R23" s="451"/>
      <c r="S23" s="450"/>
      <c r="T23" s="450"/>
    </row>
    <row r="24" spans="1:26" s="449" customFormat="1" ht="17.100000000000001" customHeight="1">
      <c r="A24" s="735" t="s">
        <v>573</v>
      </c>
      <c r="B24" s="743">
        <v>193572</v>
      </c>
      <c r="C24" s="743">
        <v>270198</v>
      </c>
      <c r="D24" s="743">
        <v>13220</v>
      </c>
      <c r="E24" s="743">
        <v>12262</v>
      </c>
      <c r="F24" s="736" t="s">
        <v>572</v>
      </c>
      <c r="G24" s="471"/>
      <c r="H24" s="471"/>
      <c r="I24" s="471"/>
      <c r="J24" s="471"/>
      <c r="K24" s="471"/>
      <c r="L24" s="471"/>
      <c r="M24" s="471"/>
      <c r="N24" s="452"/>
      <c r="O24" s="452"/>
      <c r="P24" s="452"/>
      <c r="Q24" s="452"/>
      <c r="R24" s="451"/>
      <c r="S24" s="450"/>
      <c r="T24" s="450"/>
    </row>
    <row r="25" spans="1:26" s="449" customFormat="1" ht="17.100000000000001" customHeight="1">
      <c r="A25" s="733" t="s">
        <v>571</v>
      </c>
      <c r="B25" s="742">
        <v>33811</v>
      </c>
      <c r="C25" s="742">
        <v>148629</v>
      </c>
      <c r="D25" s="742">
        <v>6510</v>
      </c>
      <c r="E25" s="742">
        <v>23217</v>
      </c>
      <c r="F25" s="734" t="s">
        <v>570</v>
      </c>
      <c r="G25" s="471"/>
      <c r="H25" s="471"/>
      <c r="I25" s="471"/>
      <c r="J25" s="471"/>
      <c r="K25" s="471"/>
      <c r="L25" s="471"/>
      <c r="M25" s="471"/>
      <c r="N25" s="452"/>
      <c r="O25" s="452"/>
      <c r="P25" s="452"/>
      <c r="Q25" s="452"/>
      <c r="R25" s="451"/>
      <c r="S25" s="450"/>
      <c r="T25" s="450"/>
    </row>
    <row r="26" spans="1:26" s="449" customFormat="1" ht="17.100000000000001" customHeight="1">
      <c r="A26" s="735" t="s">
        <v>569</v>
      </c>
      <c r="B26" s="743">
        <v>2813</v>
      </c>
      <c r="C26" s="743">
        <v>10539</v>
      </c>
      <c r="D26" s="743">
        <v>4277</v>
      </c>
      <c r="E26" s="743">
        <v>10564</v>
      </c>
      <c r="F26" s="736" t="s">
        <v>568</v>
      </c>
      <c r="G26" s="471"/>
      <c r="H26" s="471"/>
      <c r="I26" s="471"/>
      <c r="J26" s="471"/>
      <c r="K26" s="471"/>
      <c r="L26" s="471"/>
      <c r="M26" s="471"/>
      <c r="N26" s="452"/>
      <c r="O26" s="452"/>
      <c r="P26" s="452"/>
      <c r="Q26" s="452"/>
      <c r="R26" s="451"/>
      <c r="S26" s="450"/>
      <c r="T26" s="450"/>
    </row>
    <row r="27" spans="1:26" s="449" customFormat="1" ht="18.75" customHeight="1">
      <c r="A27" s="733" t="s">
        <v>567</v>
      </c>
      <c r="B27" s="742">
        <v>2721</v>
      </c>
      <c r="C27" s="742">
        <v>6469</v>
      </c>
      <c r="D27" s="742">
        <v>918</v>
      </c>
      <c r="E27" s="742">
        <v>1267</v>
      </c>
      <c r="F27" s="734" t="s">
        <v>566</v>
      </c>
      <c r="G27" s="471"/>
      <c r="H27" s="471"/>
      <c r="I27" s="471"/>
      <c r="J27" s="471"/>
      <c r="K27" s="471"/>
      <c r="L27" s="471"/>
      <c r="M27" s="471"/>
      <c r="N27" s="452"/>
      <c r="O27" s="452"/>
      <c r="P27" s="452"/>
      <c r="Q27" s="452"/>
      <c r="R27" s="451"/>
      <c r="S27" s="450"/>
      <c r="T27" s="450"/>
    </row>
    <row r="28" spans="1:26" s="449" customFormat="1" ht="21" customHeight="1">
      <c r="A28" s="735" t="s">
        <v>565</v>
      </c>
      <c r="B28" s="743">
        <v>453073</v>
      </c>
      <c r="C28" s="743">
        <v>651540</v>
      </c>
      <c r="D28" s="743">
        <v>12600</v>
      </c>
      <c r="E28" s="743">
        <v>18431</v>
      </c>
      <c r="F28" s="736" t="s">
        <v>564</v>
      </c>
      <c r="G28" s="471"/>
      <c r="H28" s="471"/>
      <c r="I28" s="471"/>
      <c r="J28" s="471"/>
      <c r="K28" s="471"/>
      <c r="L28" s="471"/>
      <c r="M28" s="471"/>
      <c r="N28" s="452"/>
      <c r="O28" s="452"/>
      <c r="P28" s="452"/>
      <c r="Q28" s="452"/>
      <c r="R28" s="451"/>
      <c r="S28" s="450"/>
      <c r="T28" s="450"/>
    </row>
    <row r="29" spans="1:26" s="449" customFormat="1" ht="30" customHeight="1">
      <c r="A29" s="739" t="s">
        <v>563</v>
      </c>
      <c r="B29" s="742">
        <v>103581</v>
      </c>
      <c r="C29" s="742">
        <v>179999</v>
      </c>
      <c r="D29" s="742">
        <v>7693</v>
      </c>
      <c r="E29" s="742">
        <v>7481</v>
      </c>
      <c r="F29" s="740" t="s">
        <v>562</v>
      </c>
      <c r="G29" s="471"/>
      <c r="H29" s="471"/>
      <c r="I29" s="471"/>
      <c r="J29" s="471"/>
      <c r="K29" s="471"/>
      <c r="L29" s="471"/>
      <c r="M29" s="471"/>
      <c r="N29" s="452"/>
      <c r="O29" s="452"/>
      <c r="P29" s="452"/>
      <c r="Q29" s="452"/>
      <c r="R29" s="451"/>
      <c r="S29" s="450"/>
      <c r="T29" s="450"/>
    </row>
    <row r="30" spans="1:26" s="449" customFormat="1" ht="17.100000000000001" customHeight="1">
      <c r="A30" s="735" t="s">
        <v>561</v>
      </c>
      <c r="B30" s="743">
        <v>270485</v>
      </c>
      <c r="C30" s="743">
        <v>344889</v>
      </c>
      <c r="D30" s="743">
        <v>31335</v>
      </c>
      <c r="E30" s="743">
        <v>44854</v>
      </c>
      <c r="F30" s="736" t="s">
        <v>560</v>
      </c>
      <c r="G30" s="471"/>
      <c r="H30" s="471"/>
      <c r="I30" s="471"/>
      <c r="J30" s="471"/>
      <c r="K30" s="471"/>
      <c r="L30" s="471"/>
      <c r="M30" s="471"/>
      <c r="N30" s="452"/>
      <c r="O30" s="452"/>
      <c r="P30" s="452"/>
      <c r="Q30" s="452"/>
      <c r="R30" s="451"/>
      <c r="S30" s="450"/>
      <c r="T30" s="450"/>
    </row>
    <row r="31" spans="1:26" s="399" customFormat="1" ht="17.100000000000001" customHeight="1">
      <c r="A31" s="737" t="s">
        <v>41</v>
      </c>
      <c r="B31" s="744">
        <f>SUM(B11:B30)</f>
        <v>2903825</v>
      </c>
      <c r="C31" s="744">
        <f>SUM(C11:C30)</f>
        <v>3866052</v>
      </c>
      <c r="D31" s="744">
        <f>SUM(D11:D30)</f>
        <v>167097</v>
      </c>
      <c r="E31" s="744">
        <f>SUM(E11:E30)</f>
        <v>198735</v>
      </c>
      <c r="F31" s="738" t="s">
        <v>42</v>
      </c>
      <c r="G31" s="590"/>
      <c r="H31" s="590"/>
      <c r="I31" s="590"/>
      <c r="J31" s="590"/>
      <c r="K31" s="590"/>
      <c r="L31" s="590"/>
      <c r="M31" s="590"/>
      <c r="N31" s="263"/>
      <c r="O31" s="263"/>
      <c r="P31" s="263"/>
      <c r="Q31" s="263"/>
      <c r="R31" s="365"/>
      <c r="S31" s="364"/>
      <c r="T31" s="364"/>
      <c r="U31" s="364"/>
      <c r="V31" s="363"/>
      <c r="W31" s="363"/>
      <c r="X31" s="363"/>
      <c r="Y31" s="363"/>
      <c r="Z31" s="363"/>
    </row>
    <row r="32" spans="1:26" s="399" customFormat="1" ht="3.75" customHeight="1">
      <c r="A32" s="609"/>
      <c r="B32" s="602"/>
      <c r="C32" s="602"/>
      <c r="D32" s="602"/>
      <c r="E32" s="602"/>
      <c r="F32" s="628"/>
      <c r="G32" s="590"/>
      <c r="H32" s="590"/>
      <c r="I32" s="590"/>
      <c r="J32" s="590"/>
      <c r="K32" s="590"/>
      <c r="L32" s="590"/>
      <c r="M32" s="590"/>
      <c r="N32" s="263"/>
      <c r="O32" s="263"/>
      <c r="P32" s="263"/>
      <c r="Q32" s="263"/>
      <c r="R32" s="365"/>
      <c r="S32" s="364"/>
      <c r="T32" s="364"/>
      <c r="U32" s="364"/>
      <c r="V32" s="363"/>
      <c r="W32" s="363"/>
      <c r="X32" s="363"/>
      <c r="Y32" s="363"/>
      <c r="Z32" s="363"/>
    </row>
    <row r="33" spans="1:26" s="745" customFormat="1" ht="15.75" customHeight="1">
      <c r="A33" s="496" t="s">
        <v>559</v>
      </c>
      <c r="B33" s="496"/>
      <c r="C33" s="496"/>
      <c r="D33" s="498"/>
      <c r="F33" s="746" t="s">
        <v>712</v>
      </c>
      <c r="G33" s="498"/>
      <c r="H33" s="498"/>
      <c r="I33" s="498"/>
      <c r="J33" s="498"/>
      <c r="K33" s="498"/>
      <c r="L33" s="498"/>
      <c r="M33" s="498"/>
      <c r="N33" s="498"/>
      <c r="O33" s="498"/>
      <c r="P33" s="498"/>
      <c r="Q33" s="498"/>
      <c r="R33" s="501"/>
    </row>
    <row r="34" spans="1:26" s="745" customFormat="1" ht="15.75" customHeight="1">
      <c r="A34" s="893" t="s">
        <v>711</v>
      </c>
      <c r="B34" s="893"/>
      <c r="C34" s="496"/>
      <c r="D34" s="498"/>
      <c r="E34" s="867" t="s">
        <v>719</v>
      </c>
      <c r="F34" s="867"/>
      <c r="G34" s="498"/>
      <c r="H34" s="498"/>
      <c r="I34" s="498"/>
      <c r="J34" s="498"/>
      <c r="K34" s="498"/>
      <c r="L34" s="498"/>
      <c r="M34" s="498"/>
      <c r="N34" s="498"/>
      <c r="O34" s="498"/>
      <c r="P34" s="498"/>
      <c r="Q34" s="498"/>
      <c r="R34" s="501"/>
    </row>
    <row r="35" spans="1:26" s="745" customFormat="1" ht="14.25" customHeight="1">
      <c r="A35" s="498" t="s">
        <v>355</v>
      </c>
      <c r="B35" s="498"/>
      <c r="C35" s="498"/>
      <c r="D35" s="498"/>
      <c r="E35" s="498"/>
      <c r="F35" s="534" t="s">
        <v>354</v>
      </c>
      <c r="G35" s="498"/>
      <c r="H35" s="498"/>
      <c r="I35" s="498"/>
      <c r="J35" s="498"/>
      <c r="K35" s="498"/>
      <c r="L35" s="498"/>
      <c r="M35" s="498"/>
      <c r="N35" s="498"/>
      <c r="O35" s="498"/>
      <c r="P35" s="498"/>
      <c r="Q35" s="498"/>
      <c r="R35" s="501"/>
    </row>
    <row r="36" spans="1:26" s="346" customFormat="1">
      <c r="A36" s="468"/>
      <c r="B36" s="468"/>
      <c r="C36" s="468"/>
      <c r="D36" s="468"/>
      <c r="E36" s="468"/>
      <c r="F36" s="468"/>
      <c r="G36" s="468"/>
      <c r="H36" s="468"/>
      <c r="I36" s="468"/>
      <c r="J36" s="468"/>
      <c r="K36" s="468"/>
      <c r="L36" s="468"/>
      <c r="M36" s="468"/>
      <c r="N36" s="341"/>
      <c r="O36" s="341"/>
      <c r="P36" s="341"/>
      <c r="Q36" s="341"/>
      <c r="R36" s="345"/>
      <c r="S36" s="344"/>
      <c r="T36" s="344"/>
      <c r="U36" s="344"/>
      <c r="V36" s="347"/>
      <c r="W36" s="347"/>
      <c r="X36" s="347"/>
      <c r="Y36" s="347"/>
      <c r="Z36" s="347"/>
    </row>
    <row r="37" spans="1:26" s="346" customFormat="1">
      <c r="A37" s="468"/>
      <c r="B37" s="600"/>
      <c r="C37" s="600"/>
      <c r="D37" s="600"/>
      <c r="E37" s="600"/>
      <c r="F37" s="468"/>
      <c r="G37" s="468"/>
      <c r="H37" s="468"/>
      <c r="I37" s="468"/>
      <c r="J37" s="468"/>
      <c r="K37" s="468"/>
      <c r="L37" s="468"/>
      <c r="M37" s="468"/>
      <c r="N37" s="341"/>
      <c r="O37" s="341"/>
      <c r="P37" s="341"/>
      <c r="Q37" s="341"/>
      <c r="R37" s="345"/>
      <c r="S37" s="344"/>
      <c r="T37" s="344"/>
      <c r="U37" s="344"/>
      <c r="V37" s="347"/>
      <c r="W37" s="347"/>
      <c r="X37" s="347"/>
      <c r="Y37" s="347"/>
      <c r="Z37" s="347"/>
    </row>
    <row r="38" spans="1:26" s="342" customFormat="1">
      <c r="A38" s="468"/>
      <c r="B38" s="468"/>
      <c r="C38" s="468"/>
      <c r="D38" s="468"/>
      <c r="E38" s="468"/>
      <c r="F38" s="468"/>
      <c r="G38" s="468"/>
      <c r="H38" s="468"/>
      <c r="I38" s="468"/>
      <c r="J38" s="468"/>
      <c r="K38" s="468"/>
      <c r="L38" s="468"/>
      <c r="M38" s="468"/>
      <c r="N38" s="341"/>
      <c r="O38" s="341"/>
      <c r="P38" s="341"/>
      <c r="Q38" s="341"/>
      <c r="R38" s="345"/>
      <c r="S38" s="344"/>
      <c r="T38" s="344"/>
      <c r="U38" s="344"/>
      <c r="V38" s="343"/>
      <c r="W38" s="343"/>
      <c r="X38" s="343"/>
      <c r="Y38" s="343"/>
      <c r="Z38" s="343"/>
    </row>
    <row r="39" spans="1:26" s="342" customFormat="1">
      <c r="A39" s="468"/>
      <c r="B39" s="468"/>
      <c r="C39" s="468"/>
      <c r="D39" s="468"/>
      <c r="E39" s="468"/>
      <c r="F39" s="468"/>
      <c r="G39" s="468"/>
      <c r="H39" s="468"/>
      <c r="I39" s="468"/>
      <c r="J39" s="468"/>
      <c r="K39" s="468"/>
      <c r="L39" s="468"/>
      <c r="M39" s="468"/>
      <c r="N39" s="341"/>
      <c r="O39" s="341"/>
      <c r="P39" s="341"/>
      <c r="Q39" s="341"/>
      <c r="R39" s="345"/>
      <c r="S39" s="344"/>
      <c r="T39" s="344"/>
      <c r="U39" s="344"/>
      <c r="V39" s="343"/>
      <c r="W39" s="343"/>
      <c r="X39" s="343"/>
      <c r="Y39" s="343"/>
      <c r="Z39" s="343"/>
    </row>
    <row r="40" spans="1:26" s="342" customFormat="1">
      <c r="A40" s="468"/>
      <c r="B40" s="468"/>
      <c r="C40" s="468"/>
      <c r="D40" s="468"/>
      <c r="E40" s="468"/>
      <c r="F40" s="468"/>
      <c r="G40" s="468"/>
      <c r="H40" s="468"/>
      <c r="I40" s="468"/>
      <c r="J40" s="468"/>
      <c r="K40" s="468"/>
      <c r="L40" s="468"/>
      <c r="M40" s="468"/>
      <c r="N40" s="341"/>
      <c r="O40" s="341"/>
      <c r="P40" s="341"/>
      <c r="Q40" s="341"/>
      <c r="R40" s="345"/>
      <c r="S40" s="344"/>
      <c r="T40" s="344"/>
      <c r="U40" s="344"/>
      <c r="V40" s="343"/>
      <c r="W40" s="343"/>
      <c r="X40" s="343"/>
      <c r="Y40" s="343"/>
      <c r="Z40" s="343"/>
    </row>
    <row r="41" spans="1:26" s="342" customFormat="1">
      <c r="A41" s="468"/>
      <c r="B41" s="468"/>
      <c r="C41" s="468"/>
      <c r="D41" s="468"/>
      <c r="E41" s="468"/>
      <c r="F41" s="468"/>
      <c r="G41" s="468"/>
      <c r="H41" s="468"/>
      <c r="I41" s="468"/>
      <c r="J41" s="468"/>
      <c r="K41" s="468"/>
      <c r="L41" s="468"/>
      <c r="M41" s="468"/>
      <c r="N41" s="341"/>
      <c r="O41" s="341"/>
      <c r="P41" s="341"/>
      <c r="Q41" s="341"/>
      <c r="R41" s="345"/>
      <c r="S41" s="344"/>
      <c r="T41" s="344"/>
      <c r="U41" s="344"/>
      <c r="V41" s="343"/>
      <c r="W41" s="343"/>
      <c r="X41" s="343"/>
      <c r="Y41" s="343"/>
      <c r="Z41" s="343"/>
    </row>
    <row r="42" spans="1:26" s="342" customFormat="1">
      <c r="A42" s="468"/>
      <c r="B42" s="468"/>
      <c r="C42" s="468"/>
      <c r="D42" s="468"/>
      <c r="E42" s="468"/>
      <c r="F42" s="468"/>
      <c r="G42" s="468"/>
      <c r="H42" s="468"/>
      <c r="I42" s="468"/>
      <c r="J42" s="468"/>
      <c r="K42" s="468"/>
      <c r="L42" s="468"/>
      <c r="M42" s="468"/>
      <c r="N42" s="341"/>
      <c r="O42" s="341"/>
      <c r="P42" s="341"/>
      <c r="Q42" s="341"/>
      <c r="R42" s="345"/>
      <c r="S42" s="344"/>
      <c r="T42" s="344"/>
      <c r="U42" s="344"/>
      <c r="V42" s="343"/>
      <c r="W42" s="343"/>
      <c r="X42" s="343"/>
      <c r="Y42" s="343"/>
      <c r="Z42" s="343"/>
    </row>
    <row r="43" spans="1:26" s="342" customFormat="1">
      <c r="A43" s="468"/>
      <c r="B43" s="468"/>
      <c r="C43" s="468"/>
      <c r="D43" s="468"/>
      <c r="E43" s="468"/>
      <c r="F43" s="468"/>
      <c r="G43" s="468"/>
      <c r="H43" s="468"/>
      <c r="I43" s="468"/>
      <c r="J43" s="468"/>
      <c r="K43" s="468"/>
      <c r="L43" s="468"/>
      <c r="M43" s="468"/>
      <c r="N43" s="341"/>
      <c r="O43" s="341"/>
      <c r="P43" s="341"/>
      <c r="Q43" s="341"/>
      <c r="R43" s="345"/>
      <c r="S43" s="344"/>
      <c r="T43" s="344"/>
      <c r="U43" s="344"/>
      <c r="V43" s="343"/>
      <c r="W43" s="343"/>
      <c r="X43" s="343"/>
      <c r="Y43" s="343"/>
      <c r="Z43" s="343"/>
    </row>
    <row r="44" spans="1:26" s="342" customFormat="1">
      <c r="A44" s="468"/>
      <c r="B44" s="468"/>
      <c r="C44" s="468"/>
      <c r="D44" s="468"/>
      <c r="E44" s="468"/>
      <c r="F44" s="468"/>
      <c r="G44" s="468"/>
      <c r="H44" s="468"/>
      <c r="I44" s="468"/>
      <c r="J44" s="468"/>
      <c r="K44" s="468"/>
      <c r="L44" s="468"/>
      <c r="M44" s="468"/>
      <c r="N44" s="341"/>
      <c r="O44" s="341"/>
      <c r="P44" s="341"/>
      <c r="Q44" s="341"/>
      <c r="R44" s="345"/>
      <c r="S44" s="344"/>
      <c r="T44" s="344"/>
      <c r="U44" s="344"/>
      <c r="V44" s="343"/>
      <c r="W44" s="343"/>
      <c r="X44" s="343"/>
      <c r="Y44" s="343"/>
      <c r="Z44" s="343"/>
    </row>
    <row r="45" spans="1:26" s="342" customFormat="1">
      <c r="A45" s="468"/>
      <c r="B45" s="468"/>
      <c r="C45" s="468"/>
      <c r="D45" s="468"/>
      <c r="E45" s="468"/>
      <c r="F45" s="468"/>
      <c r="G45" s="468"/>
      <c r="H45" s="468"/>
      <c r="I45" s="468"/>
      <c r="J45" s="468"/>
      <c r="K45" s="468"/>
      <c r="L45" s="468"/>
      <c r="M45" s="468"/>
      <c r="N45" s="341"/>
      <c r="O45" s="341"/>
      <c r="P45" s="341"/>
      <c r="Q45" s="341"/>
      <c r="R45" s="345"/>
      <c r="S45" s="344"/>
      <c r="T45" s="344"/>
      <c r="U45" s="344"/>
      <c r="V45" s="343"/>
      <c r="W45" s="343"/>
      <c r="X45" s="343"/>
      <c r="Y45" s="343"/>
      <c r="Z45" s="343"/>
    </row>
    <row r="46" spans="1:26" s="342" customFormat="1">
      <c r="A46" s="468"/>
      <c r="B46" s="468"/>
      <c r="C46" s="468"/>
      <c r="D46" s="468"/>
      <c r="E46" s="468"/>
      <c r="F46" s="468"/>
      <c r="G46" s="468"/>
      <c r="H46" s="468"/>
      <c r="I46" s="468"/>
      <c r="J46" s="468"/>
      <c r="K46" s="468"/>
      <c r="L46" s="468"/>
      <c r="M46" s="468"/>
      <c r="N46" s="341"/>
      <c r="O46" s="341"/>
      <c r="P46" s="341"/>
      <c r="Q46" s="341"/>
      <c r="R46" s="345"/>
      <c r="S46" s="344"/>
      <c r="T46" s="344"/>
      <c r="U46" s="344"/>
      <c r="V46" s="343"/>
      <c r="W46" s="343"/>
      <c r="X46" s="343"/>
      <c r="Y46" s="343"/>
      <c r="Z46" s="343"/>
    </row>
    <row r="47" spans="1:26" s="342" customFormat="1">
      <c r="A47" s="468"/>
      <c r="B47" s="468"/>
      <c r="C47" s="468"/>
      <c r="D47" s="468"/>
      <c r="E47" s="468"/>
      <c r="F47" s="468"/>
      <c r="G47" s="468"/>
      <c r="H47" s="468"/>
      <c r="I47" s="468"/>
      <c r="J47" s="468"/>
      <c r="K47" s="468"/>
      <c r="L47" s="468"/>
      <c r="M47" s="468"/>
      <c r="N47" s="341"/>
      <c r="O47" s="341"/>
      <c r="P47" s="341"/>
      <c r="Q47" s="341"/>
      <c r="R47" s="345"/>
      <c r="S47" s="344"/>
      <c r="T47" s="344"/>
      <c r="U47" s="344"/>
      <c r="V47" s="343"/>
      <c r="W47" s="343"/>
      <c r="X47" s="343"/>
      <c r="Y47" s="343"/>
      <c r="Z47" s="343"/>
    </row>
    <row r="48" spans="1:26" s="342" customFormat="1">
      <c r="A48" s="468"/>
      <c r="B48" s="468"/>
      <c r="C48" s="468"/>
      <c r="D48" s="468"/>
      <c r="E48" s="468"/>
      <c r="F48" s="468"/>
      <c r="G48" s="468"/>
      <c r="H48" s="468"/>
      <c r="I48" s="468"/>
      <c r="J48" s="468"/>
      <c r="K48" s="468"/>
      <c r="L48" s="468"/>
      <c r="M48" s="468"/>
      <c r="N48" s="341"/>
      <c r="O48" s="341"/>
      <c r="P48" s="341"/>
      <c r="Q48" s="341"/>
      <c r="R48" s="345"/>
      <c r="S48" s="344"/>
      <c r="T48" s="344"/>
      <c r="U48" s="344"/>
      <c r="V48" s="343"/>
      <c r="W48" s="343"/>
      <c r="X48" s="343"/>
      <c r="Y48" s="343"/>
      <c r="Z48" s="343"/>
    </row>
    <row r="49" spans="1:26" s="342" customFormat="1">
      <c r="A49" s="468"/>
      <c r="B49" s="468"/>
      <c r="C49" s="468"/>
      <c r="D49" s="468"/>
      <c r="E49" s="468"/>
      <c r="F49" s="468"/>
      <c r="G49" s="468"/>
      <c r="H49" s="468"/>
      <c r="I49" s="468"/>
      <c r="J49" s="468"/>
      <c r="K49" s="468"/>
      <c r="L49" s="468"/>
      <c r="M49" s="468"/>
      <c r="N49" s="341"/>
      <c r="O49" s="341"/>
      <c r="P49" s="341"/>
      <c r="Q49" s="341"/>
      <c r="R49" s="345"/>
      <c r="S49" s="344"/>
      <c r="T49" s="344"/>
      <c r="U49" s="344"/>
      <c r="V49" s="343"/>
      <c r="W49" s="343"/>
      <c r="X49" s="343"/>
      <c r="Y49" s="343"/>
      <c r="Z49" s="343"/>
    </row>
    <row r="50" spans="1:26" s="342" customFormat="1">
      <c r="A50" s="468"/>
      <c r="B50" s="468"/>
      <c r="C50" s="468"/>
      <c r="D50" s="468"/>
      <c r="E50" s="468"/>
      <c r="F50" s="468"/>
      <c r="G50" s="468"/>
      <c r="H50" s="468"/>
      <c r="I50" s="468"/>
      <c r="J50" s="468"/>
      <c r="K50" s="468"/>
      <c r="L50" s="468"/>
      <c r="M50" s="468"/>
      <c r="N50" s="341"/>
      <c r="O50" s="341"/>
      <c r="P50" s="341"/>
      <c r="Q50" s="341"/>
      <c r="R50" s="345"/>
      <c r="S50" s="344"/>
      <c r="T50" s="344"/>
      <c r="U50" s="344"/>
      <c r="V50" s="343"/>
      <c r="W50" s="343"/>
      <c r="X50" s="343"/>
      <c r="Y50" s="343"/>
      <c r="Z50" s="343"/>
    </row>
    <row r="51" spans="1:26" s="342" customFormat="1">
      <c r="A51" s="468"/>
      <c r="B51" s="468"/>
      <c r="C51" s="468"/>
      <c r="D51" s="468"/>
      <c r="E51" s="468"/>
      <c r="F51" s="468"/>
      <c r="G51" s="468"/>
      <c r="H51" s="468"/>
      <c r="I51" s="468"/>
      <c r="J51" s="468"/>
      <c r="K51" s="468"/>
      <c r="L51" s="468"/>
      <c r="M51" s="468"/>
      <c r="N51" s="341"/>
      <c r="O51" s="341"/>
      <c r="P51" s="341"/>
      <c r="Q51" s="341"/>
      <c r="R51" s="345"/>
      <c r="S51" s="344"/>
      <c r="T51" s="344"/>
      <c r="U51" s="344"/>
      <c r="V51" s="343"/>
      <c r="W51" s="343"/>
      <c r="X51" s="343"/>
      <c r="Y51" s="343"/>
      <c r="Z51" s="343"/>
    </row>
    <row r="52" spans="1:26" s="342" customFormat="1">
      <c r="A52" s="468"/>
      <c r="B52" s="468"/>
      <c r="C52" s="468"/>
      <c r="D52" s="468"/>
      <c r="E52" s="468"/>
      <c r="F52" s="468"/>
      <c r="G52" s="468"/>
      <c r="H52" s="468"/>
      <c r="I52" s="468"/>
      <c r="J52" s="468"/>
      <c r="K52" s="468"/>
      <c r="L52" s="468"/>
      <c r="M52" s="468"/>
      <c r="N52" s="341"/>
      <c r="O52" s="341"/>
      <c r="P52" s="341"/>
      <c r="Q52" s="341"/>
      <c r="R52" s="345"/>
      <c r="S52" s="344"/>
      <c r="T52" s="344"/>
      <c r="U52" s="344"/>
      <c r="V52" s="343"/>
      <c r="W52" s="343"/>
      <c r="X52" s="343"/>
      <c r="Y52" s="343"/>
      <c r="Z52" s="343"/>
    </row>
    <row r="53" spans="1:26" s="342" customFormat="1">
      <c r="A53" s="468"/>
      <c r="B53" s="468"/>
      <c r="C53" s="468"/>
      <c r="D53" s="468"/>
      <c r="E53" s="468"/>
      <c r="F53" s="468"/>
      <c r="G53" s="468"/>
      <c r="H53" s="468"/>
      <c r="I53" s="468"/>
      <c r="J53" s="468"/>
      <c r="K53" s="468"/>
      <c r="L53" s="468"/>
      <c r="M53" s="468"/>
      <c r="N53" s="341"/>
      <c r="O53" s="341"/>
      <c r="P53" s="341"/>
      <c r="Q53" s="341"/>
      <c r="R53" s="345"/>
      <c r="S53" s="344"/>
      <c r="T53" s="344"/>
      <c r="U53" s="344"/>
      <c r="V53" s="343"/>
      <c r="W53" s="343"/>
      <c r="X53" s="343"/>
      <c r="Y53" s="343"/>
      <c r="Z53" s="343"/>
    </row>
    <row r="54" spans="1:26" s="342" customFormat="1">
      <c r="A54" s="468"/>
      <c r="B54" s="468"/>
      <c r="C54" s="468"/>
      <c r="D54" s="468"/>
      <c r="E54" s="468"/>
      <c r="F54" s="468"/>
      <c r="G54" s="468"/>
      <c r="H54" s="468"/>
      <c r="I54" s="468"/>
      <c r="J54" s="468"/>
      <c r="K54" s="468"/>
      <c r="L54" s="468"/>
      <c r="M54" s="468"/>
      <c r="N54" s="341"/>
      <c r="O54" s="341"/>
      <c r="P54" s="341"/>
      <c r="Q54" s="341"/>
      <c r="R54" s="345"/>
      <c r="S54" s="344"/>
      <c r="T54" s="344"/>
      <c r="U54" s="344"/>
      <c r="V54" s="343"/>
      <c r="W54" s="343"/>
      <c r="X54" s="343"/>
      <c r="Y54" s="343"/>
      <c r="Z54" s="343"/>
    </row>
    <row r="55" spans="1:26" s="342" customFormat="1">
      <c r="A55" s="468"/>
      <c r="B55" s="468"/>
      <c r="C55" s="468"/>
      <c r="D55" s="468"/>
      <c r="E55" s="468"/>
      <c r="F55" s="468"/>
      <c r="G55" s="468"/>
      <c r="H55" s="468"/>
      <c r="I55" s="468"/>
      <c r="J55" s="468"/>
      <c r="K55" s="468"/>
      <c r="L55" s="468"/>
      <c r="M55" s="468"/>
      <c r="N55" s="341"/>
      <c r="O55" s="341"/>
      <c r="P55" s="341"/>
      <c r="Q55" s="341"/>
      <c r="R55" s="345"/>
      <c r="S55" s="344"/>
      <c r="T55" s="344"/>
      <c r="U55" s="344"/>
      <c r="V55" s="343"/>
      <c r="W55" s="343"/>
      <c r="X55" s="343"/>
      <c r="Y55" s="343"/>
      <c r="Z55" s="343"/>
    </row>
    <row r="56" spans="1:26" s="342" customFormat="1">
      <c r="A56" s="468"/>
      <c r="B56" s="468"/>
      <c r="C56" s="468"/>
      <c r="D56" s="468"/>
      <c r="E56" s="468"/>
      <c r="F56" s="468"/>
      <c r="G56" s="468"/>
      <c r="H56" s="468"/>
      <c r="I56" s="468"/>
      <c r="J56" s="468"/>
      <c r="K56" s="468"/>
      <c r="L56" s="468"/>
      <c r="M56" s="468"/>
      <c r="N56" s="341"/>
      <c r="O56" s="341"/>
      <c r="P56" s="341"/>
      <c r="Q56" s="341"/>
      <c r="R56" s="345"/>
      <c r="S56" s="344"/>
      <c r="T56" s="344"/>
      <c r="U56" s="344"/>
      <c r="V56" s="343"/>
      <c r="W56" s="343"/>
      <c r="X56" s="343"/>
      <c r="Y56" s="343"/>
      <c r="Z56" s="343"/>
    </row>
  </sheetData>
  <mergeCells count="3">
    <mergeCell ref="E34:F34"/>
    <mergeCell ref="A3:F3"/>
    <mergeCell ref="A34:B34"/>
  </mergeCells>
  <printOptions horizontalCentered="1"/>
  <pageMargins left="0.25" right="0.25" top="0.26" bottom="0.5" header="0" footer="0.25"/>
  <pageSetup paperSize="9" scale="95" orientation="landscape" horizontalDpi="4294967295"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umbnail_x0020_Image xmlns="efdc1f75-e914-47be-a131-c6af99871045" xsi:nil="true"/>
    <Description_AR xmlns="9a92dbd9-a54a-4f24-abd0-cd6bb0e6298c" xsi:nil="true"/>
    <Topic xmlns="9a92dbd9-a54a-4f24-abd0-cd6bb0e6298c">
      <Value>38</Value>
    </Topic>
    <Language xmlns="9a92dbd9-a54a-4f24-abd0-cd6bb0e6298c">Both</Language>
    <Description0 xmlns="9a92dbd9-a54a-4f24-abd0-cd6bb0e6298c" xsi:nil="true"/>
    <Publishing_x0020_Year xmlns="9a92dbd9-a54a-4f24-abd0-cd6bb0e6298c">2016</Publishing_x0020_Year>
    <Title_x0020_Ar xmlns="9a92dbd9-a54a-4f24-abd0-cd6bb0e6298c">الباب السادس - الصحة والسلامة</Title_x0020_Ar>
    <Publishing_x0020_Date xmlns="9a92dbd9-a54a-4f24-abd0-cd6bb0e6298c">2015-12-31T20:00:00+00:00</Publishing_x0020_Date>
    <Quarter xmlns="9a92dbd9-a54a-4f24-abd0-cd6bb0e6298c"/>
    <Chapter xmlns="9a92dbd9-a54a-4f24-abd0-cd6bb0e6298c">06</Chapter>
    <Sub_x0020_Category xmlns="9a92dbd9-a54a-4f24-abd0-cd6bb0e6298c">5</Sub_x0020_Category>
    <Order0 xmlns="9a92dbd9-a54a-4f24-abd0-cd6bb0e6298c">0</Order0>
  </documentManagement>
</p:properties>
</file>

<file path=customXml/itemProps1.xml><?xml version="1.0" encoding="utf-8"?>
<ds:datastoreItem xmlns:ds="http://schemas.openxmlformats.org/officeDocument/2006/customXml" ds:itemID="{5BFCB468-B76C-4D5E-8E93-EA1A037AE137}"/>
</file>

<file path=customXml/itemProps2.xml><?xml version="1.0" encoding="utf-8"?>
<ds:datastoreItem xmlns:ds="http://schemas.openxmlformats.org/officeDocument/2006/customXml" ds:itemID="{BAC7AA7C-B27E-4CC9-804C-88D605FD778D}"/>
</file>

<file path=customXml/itemProps3.xml><?xml version="1.0" encoding="utf-8"?>
<ds:datastoreItem xmlns:ds="http://schemas.openxmlformats.org/officeDocument/2006/customXml" ds:itemID="{A1614994-7C0D-4FFC-92B4-E3C28F58D3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26</vt:i4>
      </vt:variant>
      <vt:variant>
        <vt:lpstr>Charts</vt:lpstr>
      </vt:variant>
      <vt:variant>
        <vt:i4>3</vt:i4>
      </vt:variant>
      <vt:variant>
        <vt:lpstr>Named Ranges</vt:lpstr>
      </vt:variant>
      <vt:variant>
        <vt:i4>24</vt:i4>
      </vt:variant>
    </vt:vector>
  </HeadingPairs>
  <TitlesOfParts>
    <vt:vector size="53" baseType="lpstr">
      <vt:lpstr>المقدمة</vt:lpstr>
      <vt:lpstr>جدول 01-06 Table </vt:lpstr>
      <vt:lpstr>جدول 02-06 Table</vt:lpstr>
      <vt:lpstr>جدول  03-06 Table</vt:lpstr>
      <vt:lpstr>جدول 04 -06 Table</vt:lpstr>
      <vt:lpstr>جدول  05-06 Table </vt:lpstr>
      <vt:lpstr>جدول  06-06 Table</vt:lpstr>
      <vt:lpstr>جدول 07 -06  Table </vt:lpstr>
      <vt:lpstr>جدول 08 -06  Table </vt:lpstr>
      <vt:lpstr>جدول 09   -06 Table</vt:lpstr>
      <vt:lpstr>جدول 10   -06 Table</vt:lpstr>
      <vt:lpstr>جدول 11 -06 Table</vt:lpstr>
      <vt:lpstr>جدول 12 -06 Table</vt:lpstr>
      <vt:lpstr>جدول 13 -06  Table </vt:lpstr>
      <vt:lpstr>جدول 14-06 Table </vt:lpstr>
      <vt:lpstr>جدول 15-06 Table </vt:lpstr>
      <vt:lpstr>جدول 16-06 Table </vt:lpstr>
      <vt:lpstr>جدول 17-06 Table  </vt:lpstr>
      <vt:lpstr>جدول 18-06 Table  </vt:lpstr>
      <vt:lpstr>جدول 19-06 Table </vt:lpstr>
      <vt:lpstr>جدول 20-06 Table </vt:lpstr>
      <vt:lpstr>جدول 21 -06 Table</vt:lpstr>
      <vt:lpstr>جدول 22-06  Table</vt:lpstr>
      <vt:lpstr>شكل  04-06  Figure</vt:lpstr>
      <vt:lpstr>جدول23 - 06 Table </vt:lpstr>
      <vt:lpstr>بيانات الرسومات</vt:lpstr>
      <vt:lpstr>شكل 01 -06 Figure</vt:lpstr>
      <vt:lpstr>شكل 02-06  Figure</vt:lpstr>
      <vt:lpstr>شكل   03-06  Figure  </vt:lpstr>
      <vt:lpstr>المقدمة!Print_Area</vt:lpstr>
      <vt:lpstr>'جدول  03-06 Table'!Print_Area</vt:lpstr>
      <vt:lpstr>'جدول  05-06 Table '!Print_Area</vt:lpstr>
      <vt:lpstr>'جدول  06-06 Table'!Print_Area</vt:lpstr>
      <vt:lpstr>'جدول 01-06 Table '!Print_Area</vt:lpstr>
      <vt:lpstr>'جدول 02-06 Table'!Print_Area</vt:lpstr>
      <vt:lpstr>'جدول 04 -06 Table'!Print_Area</vt:lpstr>
      <vt:lpstr>'جدول 07 -06  Table '!Print_Area</vt:lpstr>
      <vt:lpstr>'جدول 08 -06  Table '!Print_Area</vt:lpstr>
      <vt:lpstr>'جدول 09   -06 Table'!Print_Area</vt:lpstr>
      <vt:lpstr>'جدول 10   -06 Table'!Print_Area</vt:lpstr>
      <vt:lpstr>'جدول 11 -06 Table'!Print_Area</vt:lpstr>
      <vt:lpstr>'جدول 12 -06 Table'!Print_Area</vt:lpstr>
      <vt:lpstr>'جدول 13 -06  Table '!Print_Area</vt:lpstr>
      <vt:lpstr>'جدول 14-06 Table '!Print_Area</vt:lpstr>
      <vt:lpstr>'جدول 15-06 Table '!Print_Area</vt:lpstr>
      <vt:lpstr>'جدول 16-06 Table '!Print_Area</vt:lpstr>
      <vt:lpstr>'جدول 17-06 Table  '!Print_Area</vt:lpstr>
      <vt:lpstr>'جدول 18-06 Table  '!Print_Area</vt:lpstr>
      <vt:lpstr>'جدول 19-06 Table '!Print_Area</vt:lpstr>
      <vt:lpstr>'جدول 20-06 Table '!Print_Area</vt:lpstr>
      <vt:lpstr>'جدول 21 -06 Table'!Print_Area</vt:lpstr>
      <vt:lpstr>'جدول 22-06  Table'!Print_Area</vt:lpstr>
      <vt:lpstr>'جدول23 - 06 Table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Capter Six - Health and Safety</dc:title>
  <dc:creator>Afaf Kamal Mahmood</dc:creator>
  <cp:lastModifiedBy>Afaf Kamal Mahmood</cp:lastModifiedBy>
  <cp:lastPrinted>2018-05-10T07:44:16Z</cp:lastPrinted>
  <dcterms:created xsi:type="dcterms:W3CDTF">2017-07-23T05:18:18Z</dcterms:created>
  <dcterms:modified xsi:type="dcterms:W3CDTF">2018-05-10T08:21:09Z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